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Sheet1" sheetId="1" r:id="rId1"/>
  </sheets>
  <definedNames>
    <definedName name="_xlnm.Print_Area" localSheetId="0">'Sheet1'!$A$1:$Q$16</definedName>
  </definedNames>
  <calcPr fullCalcOnLoad="1"/>
</workbook>
</file>

<file path=xl/sharedStrings.xml><?xml version="1.0" encoding="utf-8"?>
<sst xmlns="http://schemas.openxmlformats.org/spreadsheetml/2006/main" count="36" uniqueCount="30">
  <si>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</si>
  <si>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</si>
  <si>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</si>
  <si>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</si>
  <si>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</si>
  <si>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</si>
  <si>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</si>
  <si>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</si>
  <si>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May</t>
  </si>
  <si>
    <t>June</t>
  </si>
  <si>
    <t>July</t>
  </si>
  <si>
    <t>Aug</t>
  </si>
  <si>
    <t>Sept</t>
  </si>
  <si>
    <t>CTSA 50m/100yds</t>
  </si>
  <si>
    <t>Individual League</t>
  </si>
  <si>
    <t>Summer 2018</t>
  </si>
  <si>
    <t>Liskeard</t>
  </si>
  <si>
    <t>Miss.S. Alford</t>
  </si>
  <si>
    <t>T. Kurn</t>
  </si>
  <si>
    <t>D. Richards</t>
  </si>
  <si>
    <t>L. Sayers</t>
  </si>
  <si>
    <t>St. Austell</t>
  </si>
  <si>
    <t>G. Matta</t>
  </si>
  <si>
    <t>P. Yeomans</t>
  </si>
  <si>
    <t>J. Beaumont-Kerridge</t>
  </si>
  <si>
    <t>Holmans</t>
  </si>
  <si>
    <t>R. Thompson</t>
  </si>
  <si>
    <t>Division 2</t>
  </si>
  <si>
    <t>1pp Rule 5.2.1.</t>
  </si>
  <si>
    <t>Amended Result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</si>
</sst>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</numFmts>
  <fonts count="44">
    <font>
      <sz val="10"/>
      <name val="Arial"/>
      <family val="0"/>
    </font>
    <font>
      <sz val="20"/>
      <name val="Arial"/>
      <family val="2"/>
    </font>
    <font>
      <sz val="14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9"/>
      <name val="Arial"/>
      <family val="0"/>
    </font>
    <font>
      <sz val="16"/>
      <name val="Arial"/>
      <family val="0"/>
    </font>
    <font>
      <sz val="7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6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6.421875" style="0" customWidth="1"/>
    <col min="2" max="2" width="13.421875" style="0" customWidth="1"/>
    <col min="3" max="3" width="6.421875" style="0" customWidth="1"/>
    <col min="4" max="4" width="5.7109375" style="0" customWidth="1"/>
    <col min="5" max="5" width="2.28125" style="0" customWidth="1"/>
    <col min="6" max="6" width="5.7109375" style="0" customWidth="1"/>
    <col min="7" max="7" width="2.28125" style="0" customWidth="1"/>
    <col min="8" max="8" width="5.7109375" style="0" customWidth="1"/>
    <col min="9" max="9" width="2.28125" style="0" customWidth="1"/>
    <col min="10" max="10" width="5.7109375" style="0" customWidth="1"/>
    <col min="11" max="11" width="2.28125" style="0" customWidth="1"/>
    <col min="12" max="12" width="5.7109375" style="0" customWidth="1"/>
    <col min="13" max="13" width="2.28125" style="0" customWidth="1"/>
    <col min="14" max="14" width="7.8515625" style="0" customWidth="1"/>
    <col min="15" max="15" width="5.28125" style="0" customWidth="1"/>
    <col min="16" max="16" width="6.7109375" style="0" customWidth="1"/>
  </cols>
  <sheetData>
    <row r="1" spans="4:8" ht="22.5">
      <c r="D1" s="17" t="s">
        <v>13</v>
      </c>
      <c r="H1" s="9"/>
    </row>
    <row r="2" spans="5:8" ht="12">
      <c r="E2" s="16" t="s">
        <v>15</v>
      </c>
      <c r="H2" s="10"/>
    </row>
    <row r="3" spans="1:8" ht="12">
      <c r="A3" s="26" t="s">
        <v>29</v>
      </c>
      <c r="E3" t="s">
        <v>14</v>
      </c>
      <c r="H3" s="10"/>
    </row>
    <row r="4" spans="1:8" ht="12.75" customHeight="1">
      <c r="A4" s="24" t="s">
        <v>28</v>
      </c>
      <c r="E4" s="1"/>
      <c r="H4" s="11"/>
    </row>
    <row r="5" spans="3:4" ht="12">
      <c r="C5" s="4" t="s">
        <v>3</v>
      </c>
      <c r="D5" s="2" t="s">
        <v>6</v>
      </c>
    </row>
    <row r="6" spans="1:16" ht="12">
      <c r="A6" s="2" t="s">
        <v>1</v>
      </c>
      <c r="B6" s="2" t="s">
        <v>0</v>
      </c>
      <c r="C6" s="4" t="s">
        <v>2</v>
      </c>
      <c r="D6" s="12">
        <v>1</v>
      </c>
      <c r="E6" s="12"/>
      <c r="F6" s="12">
        <v>2</v>
      </c>
      <c r="G6" s="12"/>
      <c r="H6" s="12">
        <v>3</v>
      </c>
      <c r="I6" s="12"/>
      <c r="J6" s="12">
        <v>4</v>
      </c>
      <c r="K6" s="12"/>
      <c r="L6" s="12">
        <v>5</v>
      </c>
      <c r="M6" s="12"/>
      <c r="N6" s="4" t="s">
        <v>4</v>
      </c>
      <c r="O6" s="4" t="s">
        <v>5</v>
      </c>
      <c r="P6" s="4" t="s">
        <v>2</v>
      </c>
    </row>
    <row r="7" spans="1:16" ht="12">
      <c r="A7" s="2" t="s">
        <v>7</v>
      </c>
      <c r="B7" s="2"/>
      <c r="C7" s="4"/>
      <c r="D7" s="12" t="s">
        <v>8</v>
      </c>
      <c r="E7" s="12"/>
      <c r="F7" s="12" t="s">
        <v>9</v>
      </c>
      <c r="G7" s="12"/>
      <c r="H7" s="12" t="s">
        <v>10</v>
      </c>
      <c r="I7" s="12"/>
      <c r="J7" s="12" t="s">
        <v>11</v>
      </c>
      <c r="K7" s="12"/>
      <c r="L7" s="12" t="s">
        <v>12</v>
      </c>
      <c r="M7" s="2"/>
      <c r="N7" s="4"/>
      <c r="O7" s="4"/>
      <c r="P7" s="4"/>
    </row>
    <row r="8" spans="1:17" ht="12">
      <c r="A8" s="21" t="s">
        <v>21</v>
      </c>
      <c r="B8" s="22" t="s">
        <v>24</v>
      </c>
      <c r="C8" s="8">
        <v>97.4</v>
      </c>
      <c r="D8" s="5">
        <v>382</v>
      </c>
      <c r="E8" s="7">
        <v>3</v>
      </c>
      <c r="F8" s="5">
        <v>385</v>
      </c>
      <c r="G8" s="7">
        <v>3</v>
      </c>
      <c r="H8" s="5">
        <v>384</v>
      </c>
      <c r="I8" s="7">
        <v>3</v>
      </c>
      <c r="J8" s="5">
        <v>386</v>
      </c>
      <c r="K8" s="7">
        <v>3</v>
      </c>
      <c r="L8" s="5">
        <v>381</v>
      </c>
      <c r="M8" s="7">
        <v>3</v>
      </c>
      <c r="N8" s="5">
        <f aca="true" t="shared" si="0" ref="N8:O10">SUM(D8+F8+H8+J8+L8)</f>
        <v>1918</v>
      </c>
      <c r="O8" s="5">
        <f t="shared" si="0"/>
        <v>15</v>
      </c>
      <c r="P8" s="13">
        <f>IF(COUNT(D8,F8,H8,J8,L8),AVERAGE(D8,F8,H8,J8,L8)," ")</f>
        <v>383.6</v>
      </c>
      <c r="Q8" s="15">
        <f>+P8/4</f>
        <v>95.9</v>
      </c>
    </row>
    <row r="9" spans="1:17" ht="12">
      <c r="A9" s="21" t="s">
        <v>16</v>
      </c>
      <c r="B9" s="14" t="s">
        <v>18</v>
      </c>
      <c r="C9" s="8">
        <v>95.5</v>
      </c>
      <c r="D9" s="5">
        <f>93+95+97+93</f>
        <v>378</v>
      </c>
      <c r="E9" s="7">
        <v>2</v>
      </c>
      <c r="F9" s="5">
        <f>186+191</f>
        <v>377</v>
      </c>
      <c r="G9" s="7">
        <v>2</v>
      </c>
      <c r="H9" s="5">
        <f>189+194</f>
        <v>383</v>
      </c>
      <c r="I9" s="7">
        <v>2</v>
      </c>
      <c r="J9" s="5">
        <f>190+187</f>
        <v>377</v>
      </c>
      <c r="K9" s="7">
        <v>2</v>
      </c>
      <c r="L9" s="5">
        <f>192+184</f>
        <v>376</v>
      </c>
      <c r="M9" s="7">
        <v>2</v>
      </c>
      <c r="N9" s="5">
        <f t="shared" si="0"/>
        <v>1891</v>
      </c>
      <c r="O9" s="5">
        <f t="shared" si="0"/>
        <v>10</v>
      </c>
      <c r="P9" s="13">
        <f>IF(COUNT(D9,F9,H9,J9,L9),AVERAGE(D9,F9,H9,J9,L9)," ")</f>
        <v>378.2</v>
      </c>
      <c r="Q9" s="15">
        <f>+P9/4</f>
        <v>94.55</v>
      </c>
    </row>
    <row r="10" spans="1:17" ht="12">
      <c r="A10" s="21" t="s">
        <v>21</v>
      </c>
      <c r="B10" s="14" t="s">
        <v>22</v>
      </c>
      <c r="C10" s="8">
        <f>377.2/4</f>
        <v>94.3</v>
      </c>
      <c r="D10" s="5">
        <v>376</v>
      </c>
      <c r="E10" s="7">
        <v>1</v>
      </c>
      <c r="F10" s="5">
        <v>376</v>
      </c>
      <c r="G10" s="7">
        <v>1</v>
      </c>
      <c r="H10" s="5">
        <v>381</v>
      </c>
      <c r="I10" s="7">
        <v>1</v>
      </c>
      <c r="J10" s="5">
        <v>376</v>
      </c>
      <c r="K10" s="7">
        <v>1</v>
      </c>
      <c r="L10" s="5">
        <v>370</v>
      </c>
      <c r="M10" s="7">
        <v>1</v>
      </c>
      <c r="N10" s="5">
        <f t="shared" si="0"/>
        <v>1879</v>
      </c>
      <c r="O10" s="5">
        <f t="shared" si="0"/>
        <v>5</v>
      </c>
      <c r="P10" s="13">
        <f>IF(COUNT(D10,F10,H10,J10,L10),AVERAGE(D10,F10,H10,J10,L10)," ")</f>
        <v>375.8</v>
      </c>
      <c r="Q10" s="15">
        <f>+P10/4</f>
        <v>93.95</v>
      </c>
    </row>
    <row r="11" spans="1:17" ht="12">
      <c r="A11" s="21" t="s">
        <v>21</v>
      </c>
      <c r="B11" s="14" t="s">
        <v>23</v>
      </c>
      <c r="C11" s="8">
        <f>369.8/4</f>
        <v>92.45</v>
      </c>
      <c r="D11" s="5">
        <v>373</v>
      </c>
      <c r="E11" s="7"/>
      <c r="F11" s="5">
        <v>369</v>
      </c>
      <c r="G11" s="7"/>
      <c r="H11" s="5">
        <v>375</v>
      </c>
      <c r="I11" s="7"/>
      <c r="J11" s="5">
        <v>369</v>
      </c>
      <c r="K11" s="7"/>
      <c r="L11" s="5">
        <f>84+93+95+95</f>
        <v>367</v>
      </c>
      <c r="M11" s="7"/>
      <c r="N11" s="5">
        <f>SUM(D11+F11+H11+J11+L11)</f>
        <v>1853</v>
      </c>
      <c r="O11" s="5">
        <f>SUM(E11+G11+I11+K11+M11)</f>
        <v>0</v>
      </c>
      <c r="P11" s="13">
        <f>IF(COUNT(D11,F11,H11,J11,L11),AVERAGE(D11,F11,H11,J11,L11)," ")</f>
        <v>370.6</v>
      </c>
      <c r="Q11" s="15">
        <f>+P11/4</f>
        <v>92.65</v>
      </c>
    </row>
    <row r="12" spans="1:17" ht="12">
      <c r="A12" s="2" t="s">
        <v>27</v>
      </c>
      <c r="B12" s="14"/>
      <c r="C12" s="8"/>
      <c r="D12" s="5"/>
      <c r="E12" s="27"/>
      <c r="F12" s="16"/>
      <c r="G12" s="7"/>
      <c r="H12" s="5"/>
      <c r="I12" s="7"/>
      <c r="J12" s="5"/>
      <c r="K12" s="7"/>
      <c r="L12" s="5"/>
      <c r="M12" s="7"/>
      <c r="N12" s="5"/>
      <c r="O12" s="5"/>
      <c r="P12" s="13"/>
      <c r="Q12" s="15"/>
    </row>
    <row r="13" spans="1:17" ht="12">
      <c r="A13" s="21" t="s">
        <v>16</v>
      </c>
      <c r="B13" s="14" t="s">
        <v>17</v>
      </c>
      <c r="C13" s="8">
        <v>91.5</v>
      </c>
      <c r="D13" s="5">
        <f>184+189</f>
        <v>373</v>
      </c>
      <c r="E13" s="25">
        <v>3</v>
      </c>
      <c r="F13" s="5">
        <f>183+185</f>
        <v>368</v>
      </c>
      <c r="G13" s="7">
        <v>3</v>
      </c>
      <c r="H13" s="5">
        <f>188+187</f>
        <v>375</v>
      </c>
      <c r="I13" s="7">
        <v>3</v>
      </c>
      <c r="J13" s="5">
        <f>191+184</f>
        <v>375</v>
      </c>
      <c r="K13" s="7">
        <v>3</v>
      </c>
      <c r="L13" s="5">
        <f>185+188</f>
        <v>373</v>
      </c>
      <c r="M13" s="7">
        <v>3</v>
      </c>
      <c r="N13" s="5">
        <f aca="true" t="shared" si="1" ref="N13:O16">SUM(D13+F13+H13+J13+L13)</f>
        <v>1864</v>
      </c>
      <c r="O13" s="5">
        <f t="shared" si="1"/>
        <v>15</v>
      </c>
      <c r="P13" s="13">
        <f>IF(COUNT(D13,F13,H13,J13,L13),AVERAGE(D13,F13,H13,J13,L13)," ")</f>
        <v>372.8</v>
      </c>
      <c r="Q13" s="15">
        <f>+P13/4</f>
        <v>93.2</v>
      </c>
    </row>
    <row r="14" spans="1:17" ht="12">
      <c r="A14" s="21" t="s">
        <v>25</v>
      </c>
      <c r="B14" s="14" t="s">
        <v>26</v>
      </c>
      <c r="C14" s="8">
        <v>92</v>
      </c>
      <c r="D14" s="28">
        <f>182+185</f>
        <v>367</v>
      </c>
      <c r="E14" s="25">
        <v>2</v>
      </c>
      <c r="F14" s="5">
        <f>177+88+90</f>
        <v>355</v>
      </c>
      <c r="G14" s="7">
        <v>1</v>
      </c>
      <c r="H14" s="5">
        <f>193+89+93</f>
        <v>375</v>
      </c>
      <c r="I14" s="7">
        <v>3</v>
      </c>
      <c r="J14" s="5">
        <f>99+90+84+96</f>
        <v>369</v>
      </c>
      <c r="K14" s="7">
        <v>2</v>
      </c>
      <c r="L14" s="5">
        <f>90+93+94+88</f>
        <v>365</v>
      </c>
      <c r="M14" s="7">
        <v>2</v>
      </c>
      <c r="N14" s="5">
        <f t="shared" si="1"/>
        <v>1831</v>
      </c>
      <c r="O14" s="5">
        <f t="shared" si="1"/>
        <v>10</v>
      </c>
      <c r="P14" s="13">
        <f>IF(COUNT(D14,F14,H14,J14,L14),AVERAGE(D14,F14,H14,J14,L14)," ")</f>
        <v>366.2</v>
      </c>
      <c r="Q14" s="15">
        <f>+P14/4</f>
        <v>91.55</v>
      </c>
    </row>
    <row r="15" spans="1:17" ht="12">
      <c r="A15" s="21" t="s">
        <v>16</v>
      </c>
      <c r="B15" s="14" t="s">
        <v>19</v>
      </c>
      <c r="C15" s="8">
        <v>90.3</v>
      </c>
      <c r="D15" s="23">
        <f>183+177</f>
        <v>360</v>
      </c>
      <c r="E15" s="25">
        <v>1</v>
      </c>
      <c r="F15" s="5">
        <f>187+178</f>
        <v>365</v>
      </c>
      <c r="G15" s="7">
        <v>2</v>
      </c>
      <c r="H15" s="5">
        <f>186+179</f>
        <v>365</v>
      </c>
      <c r="I15" s="7">
        <v>2</v>
      </c>
      <c r="J15" s="29">
        <f>182+184</f>
        <v>366</v>
      </c>
      <c r="K15" s="7">
        <v>1</v>
      </c>
      <c r="L15" s="5">
        <f>186+176</f>
        <v>362</v>
      </c>
      <c r="M15" s="7">
        <v>1</v>
      </c>
      <c r="N15" s="5">
        <f t="shared" si="1"/>
        <v>1818</v>
      </c>
      <c r="O15" s="5">
        <f t="shared" si="1"/>
        <v>7</v>
      </c>
      <c r="P15" s="13">
        <f>IF(COUNT(D15,F15,H15,J15,L15),AVERAGE(D15,F15,H15,J15,L15)," ")</f>
        <v>363.6</v>
      </c>
      <c r="Q15" s="15">
        <f>+P15/4</f>
        <v>90.9</v>
      </c>
    </row>
    <row r="16" spans="1:17" ht="12">
      <c r="A16" s="21" t="s">
        <v>16</v>
      </c>
      <c r="B16" s="14" t="s">
        <v>20</v>
      </c>
      <c r="C16" s="8">
        <v>88.15</v>
      </c>
      <c r="D16" s="5">
        <f>81+83+85+79</f>
        <v>328</v>
      </c>
      <c r="E16" s="25"/>
      <c r="F16" s="5">
        <f>157+170</f>
        <v>327</v>
      </c>
      <c r="G16" s="7"/>
      <c r="H16" s="5">
        <f>169+170</f>
        <v>339</v>
      </c>
      <c r="I16" s="7">
        <v>1</v>
      </c>
      <c r="J16" s="5">
        <f>171+184</f>
        <v>355</v>
      </c>
      <c r="K16" s="7"/>
      <c r="L16" s="5">
        <f>176+170</f>
        <v>346</v>
      </c>
      <c r="M16" s="7"/>
      <c r="N16" s="5">
        <f t="shared" si="1"/>
        <v>1695</v>
      </c>
      <c r="O16" s="5">
        <f t="shared" si="1"/>
        <v>1</v>
      </c>
      <c r="P16" s="13">
        <f>IF(COUNT(D16,F16,H16,J16,L16),AVERAGE(D16,F16,H16,J16,L16)," ")</f>
        <v>339</v>
      </c>
      <c r="Q16" s="15">
        <f>+P16/4</f>
        <v>84.75</v>
      </c>
    </row>
    <row r="17" spans="1:13" ht="12">
      <c r="A17" s="6"/>
      <c r="B17" s="14"/>
      <c r="C17" s="8"/>
      <c r="D17" s="19"/>
      <c r="E17" s="7"/>
      <c r="F17" s="5"/>
      <c r="G17" s="7"/>
      <c r="H17" s="5"/>
      <c r="I17" s="7"/>
      <c r="J17" s="5"/>
      <c r="K17" s="7"/>
      <c r="L17" s="5"/>
      <c r="M17" s="7"/>
    </row>
    <row r="18" spans="1:13" ht="12">
      <c r="A18" s="6"/>
      <c r="B18" s="14"/>
      <c r="C18" s="8"/>
      <c r="D18" s="5"/>
      <c r="E18" s="7"/>
      <c r="F18" s="5"/>
      <c r="G18" s="7"/>
      <c r="H18" s="5"/>
      <c r="I18" s="7"/>
      <c r="J18" s="5"/>
      <c r="K18" s="7"/>
      <c r="L18" s="5"/>
      <c r="M18" s="7"/>
    </row>
    <row r="19" spans="1:17" ht="12">
      <c r="A19" s="6"/>
      <c r="B19" s="14"/>
      <c r="C19" s="8"/>
      <c r="D19" s="5"/>
      <c r="E19" s="7"/>
      <c r="F19" s="5"/>
      <c r="G19" s="7"/>
      <c r="H19" s="5"/>
      <c r="I19" s="7"/>
      <c r="J19" s="5"/>
      <c r="K19" s="7"/>
      <c r="L19" s="5"/>
      <c r="M19" s="7"/>
      <c r="N19" s="5"/>
      <c r="O19" s="5"/>
      <c r="P19" s="13"/>
      <c r="Q19" s="15"/>
    </row>
    <row r="20" spans="1:13" ht="12">
      <c r="A20" s="18"/>
      <c r="B20" s="14"/>
      <c r="C20" s="8"/>
      <c r="D20" s="5"/>
      <c r="E20" s="7"/>
      <c r="F20" s="5"/>
      <c r="G20" s="7"/>
      <c r="H20" s="5"/>
      <c r="I20" s="7"/>
      <c r="J20" s="5"/>
      <c r="K20" s="7"/>
      <c r="L20" s="5"/>
      <c r="M20" s="7"/>
    </row>
    <row r="21" spans="1:17" ht="12">
      <c r="A21" s="6"/>
      <c r="B21" s="20"/>
      <c r="C21" s="7"/>
      <c r="D21" s="5"/>
      <c r="E21" s="7"/>
      <c r="F21" s="5"/>
      <c r="G21" s="7"/>
      <c r="H21" s="5"/>
      <c r="I21" s="7"/>
      <c r="J21" s="5"/>
      <c r="K21" s="7"/>
      <c r="L21" s="5"/>
      <c r="M21" s="7"/>
      <c r="N21" s="5"/>
      <c r="O21" s="5"/>
      <c r="P21" s="13"/>
      <c r="Q21" s="15"/>
    </row>
    <row r="22" spans="1:16" ht="12">
      <c r="A22" s="6"/>
      <c r="B22" s="6"/>
      <c r="C22" s="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3"/>
    </row>
    <row r="23" spans="1:16" ht="12">
      <c r="A23" s="6"/>
      <c r="B23" s="6"/>
      <c r="C23" s="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3"/>
    </row>
    <row r="24" spans="1:16" ht="12">
      <c r="A24" s="6"/>
      <c r="B24" s="6"/>
      <c r="C24" s="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3"/>
    </row>
    <row r="25" spans="1:16" ht="12">
      <c r="A25" s="6"/>
      <c r="B25" s="6"/>
      <c r="C25" s="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3"/>
    </row>
    <row r="26" spans="1:16" ht="12">
      <c r="A26" s="6"/>
      <c r="B26" s="6"/>
      <c r="C26" s="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3"/>
    </row>
    <row r="27" spans="1:16" ht="12">
      <c r="A27" s="6"/>
      <c r="B27" s="6"/>
      <c r="C27" s="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3"/>
    </row>
    <row r="28" spans="1:16" ht="12">
      <c r="A28" s="3"/>
      <c r="B28" s="6"/>
      <c r="C28" s="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3"/>
    </row>
    <row r="29" spans="1:16" ht="12">
      <c r="A29" s="6"/>
      <c r="B29" s="6"/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3"/>
    </row>
    <row r="30" spans="1:16" ht="12">
      <c r="A30" s="6"/>
      <c r="B30" s="6"/>
      <c r="C30" s="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3"/>
    </row>
    <row r="31" spans="1:16" ht="12">
      <c r="A31" s="6"/>
      <c r="B31" s="6"/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3"/>
    </row>
    <row r="32" spans="1:16" ht="12">
      <c r="A32" s="6"/>
      <c r="B32" s="6"/>
      <c r="C32" s="7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3"/>
    </row>
    <row r="33" spans="1:16" ht="12">
      <c r="A33" s="6"/>
      <c r="B33" s="6"/>
      <c r="C33" s="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3"/>
    </row>
    <row r="34" spans="1:16" ht="12">
      <c r="A34" s="6"/>
      <c r="B34" s="6"/>
      <c r="C34" s="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13"/>
    </row>
    <row r="35" spans="1:16" ht="12">
      <c r="A35" s="3"/>
      <c r="B35" s="6"/>
      <c r="C35" s="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3"/>
    </row>
    <row r="36" spans="1:16" ht="12">
      <c r="A36" s="6"/>
      <c r="B36" s="6"/>
      <c r="C36" s="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3"/>
    </row>
    <row r="37" spans="1:16" ht="12">
      <c r="A37" s="6"/>
      <c r="B37" s="6"/>
      <c r="C37" s="7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3"/>
    </row>
    <row r="38" spans="1:16" ht="12">
      <c r="A38" s="6"/>
      <c r="B38" s="6"/>
      <c r="C38" s="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3"/>
    </row>
    <row r="39" spans="1:16" ht="12">
      <c r="A39" s="6"/>
      <c r="B39" s="6"/>
      <c r="C39" s="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3"/>
    </row>
    <row r="40" spans="1:16" ht="12">
      <c r="A40" s="6"/>
      <c r="B40" s="6"/>
      <c r="C40" s="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3"/>
    </row>
    <row r="41" spans="1:16" ht="12">
      <c r="A41" s="6"/>
      <c r="B41" s="6"/>
      <c r="C41" s="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3"/>
    </row>
    <row r="42" spans="1:16" ht="12">
      <c r="A42" s="6"/>
      <c r="B42" s="6"/>
      <c r="C42" s="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2">
      <c r="A43" s="6"/>
      <c r="B43" s="6"/>
      <c r="C43" s="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2">
      <c r="A44" s="6"/>
      <c r="B44" s="6"/>
      <c r="C44" s="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2">
      <c r="A45" s="6"/>
      <c r="B45" s="6"/>
      <c r="C45" s="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2">
      <c r="A46" s="6"/>
      <c r="B46" s="6"/>
      <c r="C46" s="7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2">
      <c r="A47" s="6"/>
      <c r="B47" s="6"/>
      <c r="C47" s="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2">
      <c r="A48" s="6"/>
      <c r="B48" s="6"/>
      <c r="C48" s="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2">
      <c r="A49" s="6"/>
      <c r="B49" s="6"/>
      <c r="C49" s="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2">
      <c r="A50" s="6"/>
      <c r="B50" s="6"/>
      <c r="C50" s="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2">
      <c r="A51" s="6"/>
      <c r="B51" s="6"/>
      <c r="C51" s="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2">
      <c r="A52" s="6"/>
      <c r="B52" s="6"/>
      <c r="C52" s="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2">
      <c r="A53" s="6"/>
      <c r="B53" s="6"/>
      <c r="C53" s="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2">
      <c r="A54" s="6"/>
      <c r="B54" s="6"/>
      <c r="C54" s="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2">
      <c r="A55" s="6"/>
      <c r="B55" s="6"/>
      <c r="C55" s="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2">
      <c r="A56" s="6"/>
      <c r="B56" s="6"/>
      <c r="C56" s="7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2">
      <c r="A57" s="6"/>
      <c r="B57" s="6"/>
      <c r="C57" s="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2">
      <c r="A58" s="6"/>
      <c r="B58" s="6"/>
      <c r="C58" s="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2">
      <c r="A59" s="6"/>
      <c r="B59" s="6"/>
      <c r="C59" s="7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2">
      <c r="A60" s="6"/>
      <c r="B60" s="6"/>
      <c r="C60" s="7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2">
      <c r="A61" s="6"/>
      <c r="B61" s="6"/>
      <c r="C61" s="7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2">
      <c r="A62" s="6"/>
      <c r="B62" s="6"/>
      <c r="C62" s="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2">
      <c r="A63" s="6"/>
      <c r="B63" s="6"/>
      <c r="C63" s="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2">
      <c r="A64" s="6"/>
      <c r="B64" s="6"/>
      <c r="C64" s="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2">
      <c r="A65" s="6"/>
      <c r="B65" s="6"/>
      <c r="C65" s="7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2">
      <c r="A66" s="6"/>
      <c r="B66" s="6"/>
      <c r="C66" s="7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2">
      <c r="A67" s="6"/>
      <c r="B67" s="6"/>
      <c r="C67" s="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2">
      <c r="A68" s="6"/>
      <c r="B68" s="6"/>
      <c r="C68" s="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2">
      <c r="A69" s="6"/>
      <c r="B69" s="6"/>
      <c r="C69" s="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2">
      <c r="A70" s="6"/>
      <c r="B70" s="6"/>
      <c r="C70" s="7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2">
      <c r="A71" s="6"/>
      <c r="B71" s="6"/>
      <c r="C71" s="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">
      <c r="A72" s="6"/>
      <c r="B72" s="6"/>
      <c r="C72" s="7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2">
      <c r="A73" s="6"/>
      <c r="B73" s="6"/>
      <c r="C73" s="7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2">
      <c r="A74" s="6"/>
      <c r="B74" s="6"/>
      <c r="C74" s="7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2">
      <c r="A75" s="6"/>
      <c r="B75" s="6"/>
      <c r="C75" s="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2">
      <c r="A76" s="6"/>
      <c r="B76" s="6"/>
      <c r="C76" s="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2">
      <c r="A77" s="6"/>
      <c r="B77" s="6"/>
      <c r="C77" s="7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2">
      <c r="A78" s="6"/>
      <c r="B78" s="6"/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2">
      <c r="A79" s="6"/>
      <c r="B79" s="6"/>
      <c r="C79" s="7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2">
      <c r="A80" s="6"/>
      <c r="B80" s="6"/>
      <c r="C80" s="7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2">
      <c r="A81" s="6"/>
      <c r="B81" s="6"/>
      <c r="C81" s="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2">
      <c r="A82" s="6"/>
      <c r="B82" s="6"/>
      <c r="C82" s="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2">
      <c r="A83" s="6"/>
      <c r="B83" s="6"/>
      <c r="C83" s="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2">
      <c r="A84" s="6"/>
      <c r="B84" s="6"/>
      <c r="C84" s="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2">
      <c r="A85" s="6"/>
      <c r="B85" s="6"/>
      <c r="C85" s="7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2">
      <c r="A86" s="6"/>
      <c r="B86" s="6"/>
      <c r="C86" s="7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2">
      <c r="A87" s="6"/>
      <c r="B87" s="6"/>
      <c r="C87" s="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2">
      <c r="A88" s="6"/>
      <c r="B88" s="6"/>
      <c r="C88" s="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2">
      <c r="A89" s="6"/>
      <c r="B89" s="6"/>
      <c r="C89" s="7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2">
      <c r="A90" s="6"/>
      <c r="B90" s="6"/>
      <c r="C90" s="7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2">
      <c r="A91" s="6"/>
      <c r="B91" s="6"/>
      <c r="C91" s="7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2">
      <c r="A92" s="6"/>
      <c r="B92" s="6"/>
      <c r="C92" s="7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2">
      <c r="A93" s="6"/>
      <c r="B93" s="6"/>
      <c r="C93" s="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2">
      <c r="A94" s="6"/>
      <c r="B94" s="6"/>
      <c r="C94" s="7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2">
      <c r="A95" s="6"/>
      <c r="B95" s="6"/>
      <c r="C95" s="7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2">
      <c r="A96" s="6"/>
      <c r="B96" s="6"/>
      <c r="C96" s="7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2">
      <c r="A97" s="6"/>
      <c r="B97" s="6"/>
      <c r="C97" s="7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2">
      <c r="A98" s="6"/>
      <c r="B98" s="6"/>
      <c r="C98" s="7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2">
      <c r="A99" s="6"/>
      <c r="B99" s="6"/>
      <c r="C99" s="7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2">
      <c r="A100" s="6"/>
      <c r="B100" s="6"/>
      <c r="C100" s="7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1:16" ht="12">
      <c r="A101" s="6"/>
      <c r="B101" s="6"/>
      <c r="C101" s="7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1:16" ht="12">
      <c r="A102" s="6"/>
      <c r="B102" s="6"/>
      <c r="C102" s="7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1:16" ht="12">
      <c r="A103" s="6"/>
      <c r="B103" s="6"/>
      <c r="C103" s="7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1:16" ht="12">
      <c r="A104" s="6"/>
      <c r="B104" s="6"/>
      <c r="C104" s="7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1:16" ht="12">
      <c r="A105" s="6"/>
      <c r="B105" s="6"/>
      <c r="C105" s="7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1:16" ht="12">
      <c r="A106" s="6"/>
      <c r="B106" s="6"/>
      <c r="C106" s="7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ht="12">
      <c r="A107" s="6"/>
      <c r="B107" s="6"/>
      <c r="C107" s="7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6" ht="12">
      <c r="A108" s="6"/>
      <c r="B108" s="6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1:16" ht="12">
      <c r="A109" s="6"/>
      <c r="B109" s="6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6" ht="12">
      <c r="A110" s="6"/>
      <c r="B110" s="6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1:16" ht="12">
      <c r="A111" s="6"/>
      <c r="B111" s="6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1:16" ht="12">
      <c r="A112" s="6"/>
      <c r="B112" s="6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1:16" ht="12">
      <c r="A113" s="6"/>
      <c r="B113" s="6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1:16" ht="12">
      <c r="A114" s="6"/>
      <c r="B114" s="6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1:16" ht="12">
      <c r="A115" s="6"/>
      <c r="B115" s="6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1:16" ht="12">
      <c r="A116" s="6"/>
      <c r="B116" s="6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1:16" ht="12">
      <c r="A117" s="6"/>
      <c r="B117" s="6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12">
      <c r="A118" s="6"/>
      <c r="B118" s="6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6" ht="12">
      <c r="A119" s="6"/>
      <c r="B119" s="6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1:16" ht="12">
      <c r="A120" s="6"/>
      <c r="B120" s="6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6"/>
      <c r="B121" s="6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6"/>
      <c r="B122" s="6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6"/>
      <c r="B123" s="6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6"/>
      <c r="B124" s="6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6"/>
      <c r="B125" s="6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6"/>
      <c r="B126" s="6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6"/>
      <c r="B127" s="6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6"/>
      <c r="B128" s="6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6"/>
      <c r="B129" s="6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3" ht="12">
      <c r="A130" s="6"/>
      <c r="B130" s="6"/>
      <c r="C130" s="6"/>
    </row>
    <row r="131" spans="1:3" ht="12">
      <c r="A131" s="6"/>
      <c r="B131" s="6"/>
      <c r="C131" s="6"/>
    </row>
    <row r="132" spans="1:3" ht="12">
      <c r="A132" s="6"/>
      <c r="B132" s="6"/>
      <c r="C132" s="6"/>
    </row>
    <row r="133" spans="1:3" ht="12">
      <c r="A133" s="6"/>
      <c r="B133" s="6"/>
      <c r="C133" s="6"/>
    </row>
    <row r="134" spans="1:3" ht="12">
      <c r="A134" s="6"/>
      <c r="B134" s="6"/>
      <c r="C134" s="6"/>
    </row>
    <row r="135" spans="1:3" ht="12">
      <c r="A135" s="6"/>
      <c r="B135" s="6"/>
      <c r="C135" s="6"/>
    </row>
    <row r="136" spans="1:3" ht="12">
      <c r="A136" s="6"/>
      <c r="B136" s="6"/>
      <c r="C136" s="6"/>
    </row>
    <row r="137" spans="1:3" ht="12">
      <c r="A137" s="6"/>
      <c r="B137" s="6"/>
      <c r="C137" s="6"/>
    </row>
    <row r="138" spans="1:3" ht="12">
      <c r="A138" s="6"/>
      <c r="B138" s="6"/>
      <c r="C138" s="6"/>
    </row>
    <row r="139" spans="1:3" ht="12">
      <c r="A139" s="6"/>
      <c r="B139" s="6"/>
      <c r="C139" s="6"/>
    </row>
    <row r="140" spans="1:3" ht="12">
      <c r="A140" s="6"/>
      <c r="B140" s="6"/>
      <c r="C140" s="6"/>
    </row>
    <row r="141" spans="1:3" ht="12">
      <c r="A141" s="6"/>
      <c r="B141" s="6"/>
      <c r="C141" s="6"/>
    </row>
    <row r="142" spans="1:3" ht="12">
      <c r="A142" s="6"/>
      <c r="B142" s="6"/>
      <c r="C142" s="6"/>
    </row>
    <row r="143" spans="1:3" ht="12">
      <c r="A143" s="6"/>
      <c r="B143" s="6"/>
      <c r="C143" s="6"/>
    </row>
    <row r="144" spans="1:3" ht="12">
      <c r="A144" s="6"/>
      <c r="B144" s="6"/>
      <c r="C144" s="6"/>
    </row>
    <row r="145" spans="1:3" ht="12">
      <c r="A145" s="6"/>
      <c r="B145" s="6"/>
      <c r="C145" s="6"/>
    </row>
    <row r="146" spans="1:3" ht="12">
      <c r="A146" s="6"/>
      <c r="B146" s="6"/>
      <c r="C146" s="6"/>
    </row>
    <row r="147" spans="1:3" ht="12">
      <c r="A147" s="6"/>
      <c r="B147" s="6"/>
      <c r="C147" s="6"/>
    </row>
    <row r="148" spans="1:3" ht="12">
      <c r="A148" s="6"/>
      <c r="B148" s="6"/>
      <c r="C148" s="6"/>
    </row>
    <row r="149" spans="1:3" ht="12">
      <c r="A149" s="6"/>
      <c r="B149" s="6"/>
      <c r="C149" s="6"/>
    </row>
    <row r="150" spans="1:3" ht="12">
      <c r="A150" s="6"/>
      <c r="B150" s="6"/>
      <c r="C150" s="6"/>
    </row>
    <row r="151" spans="1:3" ht="12">
      <c r="A151" s="6"/>
      <c r="B151" s="6"/>
      <c r="C151" s="6"/>
    </row>
    <row r="152" spans="1:3" ht="12">
      <c r="A152" s="6"/>
      <c r="B152" s="6"/>
      <c r="C152" s="6"/>
    </row>
    <row r="153" spans="1:3" ht="12">
      <c r="A153" s="6"/>
      <c r="B153" s="6"/>
      <c r="C153" s="6"/>
    </row>
    <row r="154" spans="1:3" ht="12">
      <c r="A154" s="6"/>
      <c r="B154" s="6"/>
      <c r="C154" s="6"/>
    </row>
    <row r="155" spans="1:3" ht="12">
      <c r="A155" s="6"/>
      <c r="B155" s="6"/>
      <c r="C155" s="6"/>
    </row>
    <row r="156" spans="1:3" ht="12">
      <c r="A156" s="6"/>
      <c r="B156" s="6"/>
      <c r="C156" s="6"/>
    </row>
    <row r="157" spans="1:3" ht="12">
      <c r="A157" s="6"/>
      <c r="B157" s="6"/>
      <c r="C157" s="6"/>
    </row>
    <row r="158" spans="1:3" ht="12">
      <c r="A158" s="6"/>
      <c r="B158" s="6"/>
      <c r="C158" s="6"/>
    </row>
    <row r="159" spans="1:3" ht="12">
      <c r="A159" s="6"/>
      <c r="B159" s="6"/>
      <c r="C159" s="6"/>
    </row>
    <row r="160" spans="1:3" ht="12">
      <c r="A160" s="6"/>
      <c r="B160" s="6"/>
      <c r="C160" s="6"/>
    </row>
    <row r="161" spans="1:3" ht="12">
      <c r="A161" s="6"/>
      <c r="B161" s="6"/>
      <c r="C161" s="6"/>
    </row>
    <row r="162" spans="1:3" ht="12">
      <c r="A162" s="6"/>
      <c r="B162" s="6"/>
      <c r="C162" s="6"/>
    </row>
    <row r="163" spans="1:3" ht="12">
      <c r="A163" s="6"/>
      <c r="B163" s="6"/>
      <c r="C163" s="6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2018-02-28T11:34:08Z</cp:lastPrinted>
  <dcterms:created xsi:type="dcterms:W3CDTF">2009-09-26T18:03:40Z</dcterms:created>
  <dcterms:modified xsi:type="dcterms:W3CDTF">2018-10-08T18:53:23Z</dcterms:modified>
  <cp:category/>
  <cp:version/>
  <cp:contentType/>
  <cp:contentStatus/>
</cp:coreProperties>
</file>