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7-18" sheetId="1" r:id="rId1"/>
  </sheets>
  <definedNames>
    <definedName name="_xlnm.Print_Area" localSheetId="0">'17-18'!$A$1:$X$20</definedName>
  </definedNames>
  <calcPr fullCalcOnLoad="1"/>
</workbook>
</file>

<file path=xl/sharedStrings.xml><?xml version="1.0" encoding="utf-8"?>
<sst xmlns="http://schemas.openxmlformats.org/spreadsheetml/2006/main" count="22" uniqueCount="20">
  <si>
    <t>Club</t>
  </si>
  <si>
    <t>Points</t>
  </si>
  <si>
    <t>Rounds</t>
  </si>
  <si>
    <t>IMI League</t>
  </si>
  <si>
    <t>Handicap</t>
  </si>
  <si>
    <t>to add on</t>
  </si>
  <si>
    <t>New</t>
  </si>
  <si>
    <t>Cornwall Target Shooting Association</t>
  </si>
  <si>
    <t>Small Bore Rifle Wing</t>
  </si>
  <si>
    <t>City of Truro D</t>
  </si>
  <si>
    <t>City of Truro E</t>
  </si>
  <si>
    <t>City of Truro B</t>
  </si>
  <si>
    <t>2017-2018</t>
  </si>
  <si>
    <t>Bodmin A</t>
  </si>
  <si>
    <t>Helston B</t>
  </si>
  <si>
    <t>Penzance &amp; St. Ives C</t>
  </si>
  <si>
    <t>St. Austell A</t>
  </si>
  <si>
    <t>St. Austell B</t>
  </si>
  <si>
    <t>Liskeard</t>
  </si>
  <si>
    <t>Hayle B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</si>
</sst>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3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41"/>
  <sheetViews>
    <sheetView tabSelected="1" workbookViewId="0" topLeftCell="A1">
      <selection activeCell="A2" sqref="A2"/>
    </sheetView>
  </sheetViews>
  <sheetFormatPr defaultColWidth="8.8515625" defaultRowHeight="12.75"/>
  <cols>
    <col min="1" max="1" width="17.7109375" style="0" customWidth="1"/>
    <col min="2" max="2" width="7.28125" style="0" customWidth="1"/>
    <col min="3" max="3" width="5.28125" style="0" customWidth="1"/>
    <col min="4" max="4" width="2.00390625" style="0" customWidth="1"/>
    <col min="5" max="5" width="5.28125" style="0" customWidth="1"/>
    <col min="6" max="6" width="2.140625" style="0" customWidth="1"/>
    <col min="7" max="7" width="5.28125" style="0" customWidth="1"/>
    <col min="8" max="8" width="2.140625" style="0" customWidth="1"/>
    <col min="9" max="9" width="5.28125" style="0" customWidth="1"/>
    <col min="10" max="10" width="2.140625" style="0" customWidth="1"/>
    <col min="11" max="11" width="5.28125" style="0" customWidth="1"/>
    <col min="12" max="12" width="2.140625" style="0" customWidth="1"/>
    <col min="13" max="13" width="7.28125" style="0" customWidth="1"/>
    <col min="14" max="14" width="5.28125" style="0" customWidth="1"/>
    <col min="15" max="15" width="2.140625" style="0" customWidth="1"/>
    <col min="16" max="16" width="5.28125" style="0" customWidth="1"/>
    <col min="17" max="17" width="2.140625" style="0" customWidth="1"/>
    <col min="18" max="18" width="5.28125" style="0" customWidth="1"/>
    <col min="19" max="19" width="2.140625" style="0" customWidth="1"/>
    <col min="20" max="20" width="5.28125" style="0" customWidth="1"/>
    <col min="21" max="21" width="2.140625" style="0" customWidth="1"/>
    <col min="22" max="22" width="5.28125" style="0" customWidth="1"/>
    <col min="23" max="23" width="2.140625" style="0" customWidth="1"/>
    <col min="24" max="24" width="5.28125" style="0" customWidth="1"/>
    <col min="25" max="25" width="5.7109375" style="0" customWidth="1"/>
  </cols>
  <sheetData>
    <row r="2" spans="2:5" ht="12.75" customHeight="1">
      <c r="B2" s="1"/>
      <c r="E2" s="26" t="s">
        <v>7</v>
      </c>
    </row>
    <row r="3" spans="2:6" ht="12.75" customHeight="1">
      <c r="B3" s="1"/>
      <c r="F3" s="26" t="s">
        <v>8</v>
      </c>
    </row>
    <row r="4" spans="4:7" ht="12.75" customHeight="1">
      <c r="D4" s="2"/>
      <c r="G4" s="26" t="s">
        <v>12</v>
      </c>
    </row>
    <row r="5" spans="4:7" ht="12.75" customHeight="1">
      <c r="D5" s="2"/>
      <c r="G5" s="26" t="s">
        <v>3</v>
      </c>
    </row>
    <row r="6" spans="4:13" ht="12.75" customHeight="1">
      <c r="D6" s="2"/>
      <c r="I6" s="8"/>
      <c r="M6" s="11" t="s">
        <v>6</v>
      </c>
    </row>
    <row r="7" spans="2:13" ht="12">
      <c r="B7" s="4" t="s">
        <v>4</v>
      </c>
      <c r="C7" s="3" t="s">
        <v>2</v>
      </c>
      <c r="M7" s="4" t="s">
        <v>4</v>
      </c>
    </row>
    <row r="8" spans="1:25" ht="12">
      <c r="A8" s="3" t="s">
        <v>0</v>
      </c>
      <c r="B8" s="4" t="s">
        <v>5</v>
      </c>
      <c r="C8" s="12">
        <v>1</v>
      </c>
      <c r="D8" s="12"/>
      <c r="E8" s="12">
        <v>2</v>
      </c>
      <c r="F8" s="12"/>
      <c r="G8" s="12">
        <v>3</v>
      </c>
      <c r="H8" s="12"/>
      <c r="I8" s="12">
        <v>4</v>
      </c>
      <c r="J8" s="12"/>
      <c r="K8" s="12">
        <v>5</v>
      </c>
      <c r="L8" s="3"/>
      <c r="M8" s="4" t="s">
        <v>5</v>
      </c>
      <c r="N8" s="12">
        <v>6</v>
      </c>
      <c r="O8" s="11"/>
      <c r="P8" s="12">
        <v>7</v>
      </c>
      <c r="Q8" s="5"/>
      <c r="R8" s="12">
        <v>8</v>
      </c>
      <c r="S8" s="5"/>
      <c r="T8" s="12">
        <v>9</v>
      </c>
      <c r="U8" s="5"/>
      <c r="V8" s="12">
        <v>10</v>
      </c>
      <c r="W8" s="3"/>
      <c r="X8" s="4" t="s">
        <v>1</v>
      </c>
      <c r="Y8" s="25"/>
    </row>
    <row r="9" spans="1:25" ht="12">
      <c r="A9" s="27" t="s">
        <v>17</v>
      </c>
      <c r="B9" s="10">
        <f>400-352.9</f>
        <v>47.10000000000002</v>
      </c>
      <c r="C9" s="19">
        <f>+B9+371</f>
        <v>418.1</v>
      </c>
      <c r="D9" s="20">
        <v>3</v>
      </c>
      <c r="E9" s="13">
        <f>+B9+372</f>
        <v>419.1</v>
      </c>
      <c r="F9" s="6">
        <v>3</v>
      </c>
      <c r="G9" s="13">
        <f>+B9+374</f>
        <v>421.1</v>
      </c>
      <c r="H9" s="17">
        <v>3</v>
      </c>
      <c r="I9" s="13">
        <f>+B9+377</f>
        <v>424.1</v>
      </c>
      <c r="J9" s="17">
        <v>3</v>
      </c>
      <c r="K9" s="13">
        <f>+B9+368</f>
        <v>415.1</v>
      </c>
      <c r="L9" s="7">
        <v>3</v>
      </c>
      <c r="M9" s="16">
        <f>400-(371+372+374+377+368)/5</f>
        <v>27.600000000000023</v>
      </c>
      <c r="N9" s="13">
        <f>+M9+364</f>
        <v>391.6</v>
      </c>
      <c r="O9" s="7"/>
      <c r="P9" s="13">
        <f>+M9+373</f>
        <v>400.6</v>
      </c>
      <c r="Q9" s="7">
        <v>1</v>
      </c>
      <c r="R9" s="13">
        <f>+M9+375</f>
        <v>402.6</v>
      </c>
      <c r="S9" s="7"/>
      <c r="T9" s="13">
        <f>+M9+374</f>
        <v>401.6</v>
      </c>
      <c r="U9" s="7"/>
      <c r="V9" s="13">
        <f>+M9+377</f>
        <v>404.6</v>
      </c>
      <c r="W9" s="7">
        <v>2</v>
      </c>
      <c r="X9" s="23">
        <f aca="true" t="shared" si="0" ref="X9:X18">SUM(+D9+F9+H9+J9+L9+O9+Q9+S9+U9+W9)</f>
        <v>18</v>
      </c>
      <c r="Y9" s="10"/>
    </row>
    <row r="10" spans="1:25" ht="12">
      <c r="A10" s="27" t="s">
        <v>15</v>
      </c>
      <c r="B10" s="10">
        <f>400-361.5</f>
        <v>38.5</v>
      </c>
      <c r="C10" s="19">
        <f>+B10+352</f>
        <v>390.5</v>
      </c>
      <c r="D10" s="20"/>
      <c r="E10" s="13">
        <f>+B10+357</f>
        <v>395.5</v>
      </c>
      <c r="F10" s="6"/>
      <c r="G10" s="13">
        <f>+B10+352</f>
        <v>390.5</v>
      </c>
      <c r="H10" s="17"/>
      <c r="I10" s="13">
        <f>+B10+352</f>
        <v>390.5</v>
      </c>
      <c r="J10" s="17"/>
      <c r="K10" s="13">
        <f>+B10+357</f>
        <v>395.5</v>
      </c>
      <c r="L10" s="7"/>
      <c r="M10" s="16">
        <f>400-(352+357+352+352+357)/5</f>
        <v>46</v>
      </c>
      <c r="N10" s="13">
        <f>+M10+350</f>
        <v>396</v>
      </c>
      <c r="O10" s="7"/>
      <c r="P10" s="13">
        <f>+M10+363</f>
        <v>409</v>
      </c>
      <c r="Q10" s="7">
        <v>3</v>
      </c>
      <c r="R10" s="13">
        <f>+M10+366</f>
        <v>412</v>
      </c>
      <c r="S10" s="7">
        <v>2</v>
      </c>
      <c r="T10" s="13">
        <f>+M10+356</f>
        <v>402</v>
      </c>
      <c r="U10" s="7"/>
      <c r="V10" s="13">
        <f>+M10+360</f>
        <v>406</v>
      </c>
      <c r="W10" s="7">
        <v>3</v>
      </c>
      <c r="X10" s="23">
        <f t="shared" si="0"/>
        <v>8</v>
      </c>
      <c r="Y10" s="9"/>
    </row>
    <row r="11" spans="1:25" ht="12">
      <c r="A11" s="28" t="s">
        <v>19</v>
      </c>
      <c r="B11" s="10">
        <f>400-373</f>
        <v>27</v>
      </c>
      <c r="C11" s="19">
        <f>+B11+367</f>
        <v>394</v>
      </c>
      <c r="D11" s="20"/>
      <c r="E11" s="13">
        <f>+B11+376</f>
        <v>403</v>
      </c>
      <c r="F11" s="6"/>
      <c r="G11" s="13">
        <f>+B11+368</f>
        <v>395</v>
      </c>
      <c r="H11" s="17"/>
      <c r="I11" s="13">
        <f>+B11+374</f>
        <v>401</v>
      </c>
      <c r="J11" s="17"/>
      <c r="K11" s="13">
        <f>+B11+379</f>
        <v>406</v>
      </c>
      <c r="L11" s="7">
        <v>1</v>
      </c>
      <c r="M11" s="16">
        <f>400-(367+376+368+374+379)/5</f>
        <v>27.19999999999999</v>
      </c>
      <c r="N11" s="13">
        <f>+M11+369</f>
        <v>396.2</v>
      </c>
      <c r="O11" s="7"/>
      <c r="P11" s="13">
        <f>+M11+378</f>
        <v>405.2</v>
      </c>
      <c r="Q11" s="7">
        <v>2</v>
      </c>
      <c r="R11" s="13">
        <f>+M11+390</f>
        <v>417.2</v>
      </c>
      <c r="S11" s="7">
        <v>3</v>
      </c>
      <c r="T11" s="13">
        <f>+M11+368</f>
        <v>395.2</v>
      </c>
      <c r="U11" s="7"/>
      <c r="V11" s="13">
        <f>+M11+376</f>
        <v>403.2</v>
      </c>
      <c r="W11" s="7">
        <v>1</v>
      </c>
      <c r="X11" s="23">
        <f t="shared" si="0"/>
        <v>7</v>
      </c>
      <c r="Y11" s="5"/>
    </row>
    <row r="12" spans="1:25" ht="12">
      <c r="A12" s="27" t="s">
        <v>11</v>
      </c>
      <c r="B12" s="9">
        <f>400-380.4</f>
        <v>19.600000000000023</v>
      </c>
      <c r="C12" s="19">
        <f>+B12+381</f>
        <v>400.6</v>
      </c>
      <c r="D12" s="22"/>
      <c r="E12" s="13">
        <f>+B12+381</f>
        <v>400.6</v>
      </c>
      <c r="F12" s="6"/>
      <c r="G12" s="13">
        <f>+B12+384</f>
        <v>403.6</v>
      </c>
      <c r="H12" s="7"/>
      <c r="I12" s="13">
        <f>+B12+378</f>
        <v>397.6</v>
      </c>
      <c r="J12" s="7"/>
      <c r="K12" s="13">
        <f>+B12+387</f>
        <v>406.6</v>
      </c>
      <c r="L12" s="7">
        <v>2</v>
      </c>
      <c r="M12" s="9">
        <f>400-(381+381+384+378+387)/5</f>
        <v>17.80000000000001</v>
      </c>
      <c r="N12" s="13">
        <f>+M12+383</f>
        <v>400.8</v>
      </c>
      <c r="O12" s="7">
        <v>1</v>
      </c>
      <c r="P12" s="13">
        <f>+M12+378</f>
        <v>395.8</v>
      </c>
      <c r="Q12" s="7"/>
      <c r="R12" s="13">
        <f>+M12+389</f>
        <v>406.8</v>
      </c>
      <c r="S12" s="7">
        <v>1</v>
      </c>
      <c r="T12" s="13">
        <f>+M12+386</f>
        <v>403.8</v>
      </c>
      <c r="U12" s="7">
        <v>2</v>
      </c>
      <c r="V12" s="13">
        <f>+M12+385</f>
        <v>402.8</v>
      </c>
      <c r="W12" s="7"/>
      <c r="X12" s="23">
        <f t="shared" si="0"/>
        <v>6</v>
      </c>
      <c r="Y12" s="5"/>
    </row>
    <row r="13" spans="1:25" ht="12">
      <c r="A13" s="27" t="s">
        <v>14</v>
      </c>
      <c r="B13" s="10">
        <f>400-373.9</f>
        <v>26.100000000000023</v>
      </c>
      <c r="C13" s="19">
        <f>+B13+369</f>
        <v>395.1</v>
      </c>
      <c r="D13" s="20"/>
      <c r="E13" s="13">
        <f>+B13+377</f>
        <v>403.1</v>
      </c>
      <c r="F13" s="6"/>
      <c r="G13" s="13">
        <f>+B13+380</f>
        <v>406.1</v>
      </c>
      <c r="H13" s="17"/>
      <c r="I13" s="13">
        <f>+B13+376</f>
        <v>402.1</v>
      </c>
      <c r="J13" s="17"/>
      <c r="K13" s="13">
        <f>+B13+378</f>
        <v>404.1</v>
      </c>
      <c r="L13" s="7"/>
      <c r="M13" s="16">
        <f>400-(378+376+380+377+369)/5</f>
        <v>24</v>
      </c>
      <c r="N13" s="13">
        <f>+M13+385</f>
        <v>409</v>
      </c>
      <c r="O13" s="7">
        <v>3</v>
      </c>
      <c r="P13" s="13">
        <f>+M13+370</f>
        <v>394</v>
      </c>
      <c r="Q13" s="7"/>
      <c r="R13" s="13">
        <f>+M13+374</f>
        <v>398</v>
      </c>
      <c r="S13" s="7"/>
      <c r="T13" s="13">
        <f>+M13+387</f>
        <v>411</v>
      </c>
      <c r="U13" s="7">
        <v>3</v>
      </c>
      <c r="V13" s="13">
        <f>+M13+372</f>
        <v>396</v>
      </c>
      <c r="W13" s="7"/>
      <c r="X13" s="23">
        <f t="shared" si="0"/>
        <v>6</v>
      </c>
      <c r="Y13" s="5"/>
    </row>
    <row r="14" spans="1:25" ht="12">
      <c r="A14" s="27" t="s">
        <v>13</v>
      </c>
      <c r="B14" s="10">
        <f>400-385.2</f>
        <v>14.800000000000011</v>
      </c>
      <c r="C14" s="19">
        <f>+B14+390</f>
        <v>404.8</v>
      </c>
      <c r="D14" s="20">
        <v>2</v>
      </c>
      <c r="E14" s="13">
        <f>+B14+390</f>
        <v>404.8</v>
      </c>
      <c r="F14" s="6">
        <v>2</v>
      </c>
      <c r="G14" s="13">
        <f>+B14+389</f>
        <v>403.8</v>
      </c>
      <c r="H14" s="17"/>
      <c r="I14" s="13">
        <f>+B14+393</f>
        <v>407.8</v>
      </c>
      <c r="J14" s="17">
        <v>2</v>
      </c>
      <c r="K14" s="13">
        <f>+B14+378</f>
        <v>392.8</v>
      </c>
      <c r="L14" s="7"/>
      <c r="M14" s="16">
        <f>400-(390+390+389+393+378)/5</f>
        <v>12</v>
      </c>
      <c r="N14" s="13">
        <f>+M14+385</f>
        <v>397</v>
      </c>
      <c r="O14" s="7"/>
      <c r="P14" s="13">
        <f>+M14+383</f>
        <v>395</v>
      </c>
      <c r="Q14" s="7"/>
      <c r="R14" s="13">
        <f>+M14+387</f>
        <v>399</v>
      </c>
      <c r="S14" s="7"/>
      <c r="T14" s="13">
        <f>+M14+382</f>
        <v>394</v>
      </c>
      <c r="U14" s="7"/>
      <c r="V14" s="13">
        <f>+M14+380</f>
        <v>392</v>
      </c>
      <c r="W14" s="7"/>
      <c r="X14" s="23">
        <f t="shared" si="0"/>
        <v>6</v>
      </c>
      <c r="Y14" s="5"/>
    </row>
    <row r="15" spans="1:25" ht="12">
      <c r="A15" s="27" t="s">
        <v>16</v>
      </c>
      <c r="B15" s="9">
        <f>400-384.6</f>
        <v>15.399999999999977</v>
      </c>
      <c r="C15" s="19">
        <f>+B15+388</f>
        <v>403.4</v>
      </c>
      <c r="D15" s="24"/>
      <c r="E15" s="13">
        <f>+B15+382</f>
        <v>397.4</v>
      </c>
      <c r="F15" s="6"/>
      <c r="G15" s="13">
        <f>+B15+388</f>
        <v>403.4</v>
      </c>
      <c r="H15" s="17"/>
      <c r="I15" s="13">
        <f>+B15+390</f>
        <v>405.4</v>
      </c>
      <c r="J15" s="17">
        <v>1</v>
      </c>
      <c r="K15" s="13">
        <f>+B15+390</f>
        <v>405.4</v>
      </c>
      <c r="L15" s="7"/>
      <c r="M15" s="16">
        <f>400-(388+382+388+390+390)/5</f>
        <v>12.399999999999977</v>
      </c>
      <c r="N15" s="13">
        <f>+M15+391</f>
        <v>403.4</v>
      </c>
      <c r="O15" s="7">
        <v>2</v>
      </c>
      <c r="P15" s="13">
        <f>+M15+387</f>
        <v>399.4</v>
      </c>
      <c r="Q15" s="7"/>
      <c r="R15" s="13">
        <f>+M15+385</f>
        <v>397.4</v>
      </c>
      <c r="S15" s="7"/>
      <c r="T15" s="13">
        <f>+M15+386</f>
        <v>398.4</v>
      </c>
      <c r="U15" s="7"/>
      <c r="V15" s="13">
        <f>+M15+388</f>
        <v>400.4</v>
      </c>
      <c r="W15" s="7"/>
      <c r="X15" s="23">
        <f t="shared" si="0"/>
        <v>3</v>
      </c>
      <c r="Y15" s="5"/>
    </row>
    <row r="16" spans="1:24" ht="12">
      <c r="A16" s="27" t="s">
        <v>18</v>
      </c>
      <c r="B16" s="10">
        <f>400-381.7</f>
        <v>18.30000000000001</v>
      </c>
      <c r="C16" s="19">
        <f>+B16+386</f>
        <v>404.3</v>
      </c>
      <c r="D16" s="20">
        <v>1</v>
      </c>
      <c r="E16" s="13">
        <f>+B16+381</f>
        <v>399.3</v>
      </c>
      <c r="F16" s="6"/>
      <c r="G16" s="13">
        <f>+B16+388</f>
        <v>406.3</v>
      </c>
      <c r="H16" s="17">
        <v>1</v>
      </c>
      <c r="I16" s="13">
        <f>+B16+378</f>
        <v>396.3</v>
      </c>
      <c r="J16" s="18"/>
      <c r="K16" s="13">
        <f>+B16+384</f>
        <v>402.3</v>
      </c>
      <c r="L16" s="7"/>
      <c r="M16" s="15">
        <f>400-(386+381+388+378+384)/5</f>
        <v>16.600000000000023</v>
      </c>
      <c r="N16" s="13">
        <f>+M16+379</f>
        <v>395.6</v>
      </c>
      <c r="O16" s="14"/>
      <c r="P16" s="13">
        <f>+M16+384</f>
        <v>400.6</v>
      </c>
      <c r="Q16" s="7">
        <v>1</v>
      </c>
      <c r="R16" s="13">
        <f>+M16+375</f>
        <v>391.6</v>
      </c>
      <c r="S16" s="7"/>
      <c r="T16" s="13">
        <f>+M16+384</f>
        <v>400.6</v>
      </c>
      <c r="U16" s="7"/>
      <c r="V16" s="13">
        <f>+M16+376</f>
        <v>392.6</v>
      </c>
      <c r="W16" s="14"/>
      <c r="X16" s="23">
        <f t="shared" si="0"/>
        <v>3</v>
      </c>
    </row>
    <row r="17" spans="1:24" ht="12">
      <c r="A17" s="27" t="s">
        <v>9</v>
      </c>
      <c r="B17" s="9">
        <f>400-375.7</f>
        <v>24.30000000000001</v>
      </c>
      <c r="C17" s="19">
        <f>+B17+371</f>
        <v>395.3</v>
      </c>
      <c r="D17" s="20"/>
      <c r="E17" s="13">
        <f>+B17+366</f>
        <v>390.3</v>
      </c>
      <c r="F17" s="6"/>
      <c r="G17" s="13">
        <f>+B17+384</f>
        <v>408.3</v>
      </c>
      <c r="H17" s="17">
        <v>2</v>
      </c>
      <c r="I17" s="13">
        <f>+B17+369</f>
        <v>393.3</v>
      </c>
      <c r="J17" s="17"/>
      <c r="K17" s="13">
        <f>+B17+371</f>
        <v>395.3</v>
      </c>
      <c r="L17" s="7"/>
      <c r="M17" s="16">
        <f>400-(371+366+384+369+371)/5</f>
        <v>27.80000000000001</v>
      </c>
      <c r="N17" s="13">
        <f>+M17+359</f>
        <v>386.8</v>
      </c>
      <c r="O17" s="7"/>
      <c r="P17" s="13">
        <f>+M17+372</f>
        <v>399.8</v>
      </c>
      <c r="Q17" s="7"/>
      <c r="R17" s="13">
        <f>+M17+364</f>
        <v>391.8</v>
      </c>
      <c r="S17" s="7"/>
      <c r="T17" s="13">
        <f>+M17+370</f>
        <v>397.8</v>
      </c>
      <c r="U17" s="7"/>
      <c r="V17" s="13">
        <f>+M17+367</f>
        <v>394.8</v>
      </c>
      <c r="W17" s="7"/>
      <c r="X17" s="23">
        <f t="shared" si="0"/>
        <v>2</v>
      </c>
    </row>
    <row r="18" spans="1:24" ht="12">
      <c r="A18" s="27" t="s">
        <v>10</v>
      </c>
      <c r="B18" s="10">
        <f>400-367.4</f>
        <v>32.60000000000002</v>
      </c>
      <c r="C18" s="19">
        <f>+B18+359</f>
        <v>391.6</v>
      </c>
      <c r="D18" s="20"/>
      <c r="E18" s="13">
        <f>+B18+372</f>
        <v>404.6</v>
      </c>
      <c r="F18" s="6">
        <v>1</v>
      </c>
      <c r="G18" s="13">
        <f>+B18+369</f>
        <v>401.6</v>
      </c>
      <c r="H18" s="17"/>
      <c r="I18" s="13">
        <f>+B18+370</f>
        <v>402.6</v>
      </c>
      <c r="J18" s="17"/>
      <c r="K18" s="13">
        <f>+B18+372</f>
        <v>404.6</v>
      </c>
      <c r="L18" s="7"/>
      <c r="M18" s="15">
        <f>400-(359+372+369+370+372)/5</f>
        <v>31.600000000000023</v>
      </c>
      <c r="N18" s="13">
        <f>+M18+365</f>
        <v>396.6</v>
      </c>
      <c r="O18" s="17"/>
      <c r="P18" s="13">
        <f>+M18+365</f>
        <v>396.6</v>
      </c>
      <c r="Q18" s="17"/>
      <c r="R18" s="13">
        <f>+M18+374</f>
        <v>405.6</v>
      </c>
      <c r="S18" s="17"/>
      <c r="T18" s="13">
        <f>+M18+372</f>
        <v>403.6</v>
      </c>
      <c r="U18" s="17">
        <v>1</v>
      </c>
      <c r="V18" s="13">
        <f>+M18+284</f>
        <v>315.6</v>
      </c>
      <c r="W18" s="7"/>
      <c r="X18" s="23">
        <f t="shared" si="0"/>
        <v>2</v>
      </c>
    </row>
    <row r="19" spans="1:24" ht="12">
      <c r="A19" s="27"/>
      <c r="B19" s="10"/>
      <c r="C19" s="19"/>
      <c r="D19" s="7"/>
      <c r="E19" s="13"/>
      <c r="F19" s="7"/>
      <c r="G19" s="13"/>
      <c r="H19" s="7"/>
      <c r="I19" s="13"/>
      <c r="J19" s="7"/>
      <c r="K19" s="13"/>
      <c r="L19" s="7"/>
      <c r="M19" s="10"/>
      <c r="N19" s="13"/>
      <c r="O19" s="17"/>
      <c r="P19" s="13"/>
      <c r="Q19" s="17"/>
      <c r="R19" s="13"/>
      <c r="S19" s="17"/>
      <c r="T19" s="13"/>
      <c r="U19" s="17"/>
      <c r="V19" s="13"/>
      <c r="W19" s="7"/>
      <c r="X19" s="23"/>
    </row>
    <row r="20" spans="1:24" ht="12">
      <c r="A20" s="27"/>
      <c r="B20" s="10"/>
      <c r="C20" s="19"/>
      <c r="D20" s="20"/>
      <c r="E20" s="13"/>
      <c r="F20" s="6"/>
      <c r="G20" s="13"/>
      <c r="H20" s="17"/>
      <c r="I20" s="13"/>
      <c r="J20" s="17"/>
      <c r="K20" s="13"/>
      <c r="L20" s="7"/>
      <c r="M20" s="16"/>
      <c r="N20" s="13"/>
      <c r="O20" s="7"/>
      <c r="P20" s="13"/>
      <c r="Q20" s="7"/>
      <c r="R20" s="13"/>
      <c r="S20" s="7"/>
      <c r="T20" s="13"/>
      <c r="U20" s="7"/>
      <c r="V20" s="13"/>
      <c r="W20" s="7"/>
      <c r="X20" s="23"/>
    </row>
    <row r="21" spans="1:24" ht="12">
      <c r="A21" s="6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3"/>
    </row>
    <row r="22" spans="1:24" ht="12">
      <c r="A22" s="6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3"/>
    </row>
    <row r="23" spans="1:24" ht="12">
      <c r="A23" s="6"/>
      <c r="B23" s="22"/>
      <c r="C23" s="21"/>
      <c r="D23" s="21"/>
      <c r="E23" s="2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3"/>
    </row>
    <row r="24" spans="1:24" ht="12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3"/>
    </row>
    <row r="25" spans="1:24" ht="12">
      <c r="A25" s="6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3"/>
    </row>
    <row r="26" spans="1:24" ht="12">
      <c r="A26" s="6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3"/>
    </row>
    <row r="27" spans="1:24" ht="12">
      <c r="A27" s="6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">
      <c r="A28" s="6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">
      <c r="A29" s="6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">
      <c r="A30" s="6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">
      <c r="A31" s="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">
      <c r="A32" s="6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">
      <c r="A33" s="6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">
      <c r="A34" s="6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">
      <c r="A35" s="6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">
      <c r="A36" s="6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">
      <c r="A39" s="6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">
      <c r="A40" s="6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">
      <c r="A41" s="6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">
      <c r="A42" s="6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">
      <c r="A43" s="6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">
      <c r="A44" s="6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">
      <c r="A45" s="6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">
      <c r="A46" s="6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">
      <c r="A47" s="6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">
      <c r="A48" s="6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">
      <c r="A49" s="6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">
      <c r="A50" s="6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">
      <c r="A51" s="6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">
      <c r="A52" s="6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">
      <c r="A53" s="6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">
      <c r="A54" s="6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">
      <c r="A55" s="6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">
      <c r="A56" s="6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">
      <c r="A57" s="6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">
      <c r="A58" s="6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">
      <c r="A59" s="6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">
      <c r="A60" s="6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">
      <c r="A61" s="6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">
      <c r="A62" s="6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">
      <c r="A63" s="6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">
      <c r="A64" s="6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">
      <c r="A65" s="6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">
      <c r="A66" s="6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">
      <c r="A67" s="6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">
      <c r="A68" s="6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">
      <c r="A69" s="6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">
      <c r="A70" s="6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">
      <c r="A71" s="6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">
      <c r="A72" s="6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">
      <c r="A73" s="6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">
      <c r="A74" s="6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">
      <c r="A75" s="6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">
      <c r="A76" s="6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">
      <c r="A77" s="6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">
      <c r="A78" s="6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">
      <c r="A79" s="6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">
      <c r="A80" s="6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">
      <c r="A81" s="6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">
      <c r="A82" s="6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">
      <c r="A83" s="6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">
      <c r="A84" s="6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">
      <c r="A85" s="6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">
      <c r="A86" s="6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">
      <c r="A87" s="6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">
      <c r="A88" s="6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">
      <c r="A89" s="6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">
      <c r="A90" s="6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">
      <c r="A91" s="6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">
      <c r="A92" s="6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">
      <c r="A93" s="6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">
      <c r="A94" s="6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">
      <c r="A95" s="6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">
      <c r="A96" s="6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">
      <c r="A97" s="6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">
      <c r="A98" s="6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">
      <c r="A99" s="6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">
      <c r="A100" s="6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">
      <c r="A101" s="6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">
      <c r="A102" s="6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">
      <c r="A103" s="6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">
      <c r="A104" s="6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">
      <c r="A105" s="6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">
      <c r="A106" s="6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">
      <c r="A107" s="6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" ht="12">
      <c r="A108" s="6"/>
      <c r="B108" s="6"/>
    </row>
    <row r="109" spans="1:2" ht="12">
      <c r="A109" s="6"/>
      <c r="B109" s="6"/>
    </row>
    <row r="110" spans="1:2" ht="12">
      <c r="A110" s="6"/>
      <c r="B110" s="6"/>
    </row>
    <row r="111" spans="1:2" ht="12">
      <c r="A111" s="6"/>
      <c r="B111" s="6"/>
    </row>
    <row r="112" spans="1:2" ht="12">
      <c r="A112" s="6"/>
      <c r="B112" s="6"/>
    </row>
    <row r="113" spans="1:2" ht="12">
      <c r="A113" s="6"/>
      <c r="B113" s="6"/>
    </row>
    <row r="114" spans="1:2" ht="12">
      <c r="A114" s="6"/>
      <c r="B114" s="6"/>
    </row>
    <row r="115" spans="1:2" ht="12">
      <c r="A115" s="6"/>
      <c r="B115" s="6"/>
    </row>
    <row r="116" spans="1:2" ht="12">
      <c r="A116" s="6"/>
      <c r="B116" s="6"/>
    </row>
    <row r="117" spans="1:2" ht="12">
      <c r="A117" s="6"/>
      <c r="B117" s="6"/>
    </row>
    <row r="118" spans="1:2" ht="12">
      <c r="A118" s="6"/>
      <c r="B118" s="6"/>
    </row>
    <row r="119" spans="1:2" ht="12">
      <c r="A119" s="6"/>
      <c r="B119" s="6"/>
    </row>
    <row r="120" spans="1:2" ht="12">
      <c r="A120" s="6"/>
      <c r="B120" s="6"/>
    </row>
    <row r="121" spans="1:2" ht="12">
      <c r="A121" s="6"/>
      <c r="B121" s="6"/>
    </row>
    <row r="122" spans="1:2" ht="12">
      <c r="A122" s="6"/>
      <c r="B122" s="6"/>
    </row>
    <row r="123" spans="1:2" ht="12">
      <c r="A123" s="6"/>
      <c r="B123" s="6"/>
    </row>
    <row r="124" spans="1:2" ht="12">
      <c r="A124" s="6"/>
      <c r="B124" s="6"/>
    </row>
    <row r="125" spans="1:2" ht="12">
      <c r="A125" s="6"/>
      <c r="B125" s="6"/>
    </row>
    <row r="126" spans="1:2" ht="12">
      <c r="A126" s="6"/>
      <c r="B126" s="6"/>
    </row>
    <row r="127" spans="1:2" ht="12">
      <c r="A127" s="6"/>
      <c r="B127" s="6"/>
    </row>
    <row r="128" spans="1:2" ht="12">
      <c r="A128" s="6"/>
      <c r="B128" s="6"/>
    </row>
    <row r="129" spans="1:2" ht="12">
      <c r="A129" s="6"/>
      <c r="B129" s="6"/>
    </row>
    <row r="130" spans="1:2" ht="12">
      <c r="A130" s="6"/>
      <c r="B130" s="6"/>
    </row>
    <row r="131" spans="1:2" ht="12">
      <c r="A131" s="6"/>
      <c r="B131" s="6"/>
    </row>
    <row r="132" spans="1:2" ht="12">
      <c r="A132" s="6"/>
      <c r="B132" s="6"/>
    </row>
    <row r="133" spans="1:2" ht="12">
      <c r="A133" s="6"/>
      <c r="B133" s="6"/>
    </row>
    <row r="134" spans="1:2" ht="12">
      <c r="A134" s="6"/>
      <c r="B134" s="6"/>
    </row>
    <row r="135" spans="1:2" ht="12">
      <c r="A135" s="6"/>
      <c r="B135" s="6"/>
    </row>
    <row r="136" spans="1:2" ht="12">
      <c r="A136" s="6"/>
      <c r="B136" s="6"/>
    </row>
    <row r="137" spans="1:2" ht="12">
      <c r="A137" s="6"/>
      <c r="B137" s="6"/>
    </row>
    <row r="138" spans="1:2" ht="12">
      <c r="A138" s="6"/>
      <c r="B138" s="6"/>
    </row>
    <row r="139" spans="1:2" ht="12">
      <c r="A139" s="6"/>
      <c r="B139" s="6"/>
    </row>
    <row r="140" spans="1:2" ht="12">
      <c r="A140" s="6"/>
      <c r="B140" s="6"/>
    </row>
    <row r="141" ht="12">
      <c r="B141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2017-03-22T23:09:48Z</cp:lastPrinted>
  <dcterms:created xsi:type="dcterms:W3CDTF">2009-09-26T18:03:40Z</dcterms:created>
  <dcterms:modified xsi:type="dcterms:W3CDTF">2018-03-28T14:14:50Z</dcterms:modified>
  <cp:category/>
  <cp:version/>
  <cp:contentType/>
  <cp:contentStatus/>
</cp:coreProperties>
</file>