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Div 1" sheetId="1" r:id="rId1"/>
    <sheet name="Div 2" sheetId="2" r:id="rId2"/>
    <sheet name="Div 3" sheetId="3" r:id="rId3"/>
    <sheet name="Div 4" sheetId="4" r:id="rId4"/>
    <sheet name="Div 5" sheetId="5" r:id="rId5"/>
    <sheet name="Div 6" sheetId="6" r:id="rId6"/>
  </sheets>
  <definedNames>
    <definedName name="_xlnm.Print_Area" localSheetId="0">'Div 1'!$A$118:$N$173</definedName>
    <definedName name="_xlnm.Print_Area" localSheetId="1">'Div 2'!$A$1:$N$43</definedName>
    <definedName name="_xlnm.Print_Area" localSheetId="2">'Div 3'!$A$1:$N$42</definedName>
    <definedName name="_xlnm.Print_Area" localSheetId="3">'Div 4'!$A$1:$N$42</definedName>
    <definedName name="_xlnm.Print_Area" localSheetId="4">'Div 5'!$A$1:$N$43</definedName>
    <definedName name="_xlnm.Print_Area" localSheetId="5">'Div 6'!$A$229:$N$271</definedName>
  </definedNames>
  <calcPr fullCalcOnLoad="1"/>
</workbook>
</file>

<file path=xl/sharedStrings.xml><?xml version="1.0" encoding="utf-8"?>
<sst xmlns="http://schemas.openxmlformats.org/spreadsheetml/2006/main" count="2572" uniqueCount="170">
  <si>
    <t>Average</t>
  </si>
  <si>
    <t>Starting</t>
  </si>
  <si>
    <t>Aggregate</t>
  </si>
  <si>
    <t>Rounds</t>
  </si>
  <si>
    <t>Winter League</t>
  </si>
  <si>
    <t>Cornwall Target Shooting Association</t>
  </si>
  <si>
    <t>Small-Bore Wing</t>
  </si>
  <si>
    <t>S</t>
  </si>
  <si>
    <t>W</t>
  </si>
  <si>
    <t>D</t>
  </si>
  <si>
    <t>L</t>
  </si>
  <si>
    <t>P</t>
  </si>
  <si>
    <t>Agg.</t>
  </si>
  <si>
    <t>Penzance &amp; St. Ives B</t>
  </si>
  <si>
    <t>Helston B</t>
  </si>
  <si>
    <t>Liskeard A</t>
  </si>
  <si>
    <t>Penzance &amp; St. Ives C</t>
  </si>
  <si>
    <t>St. Austell B</t>
  </si>
  <si>
    <t>Launceston</t>
  </si>
  <si>
    <t>Helston C</t>
  </si>
  <si>
    <t>Hayle B</t>
  </si>
  <si>
    <t>Penzance &amp; St. Ives A</t>
  </si>
  <si>
    <t xml:space="preserve">Division   6   Round </t>
  </si>
  <si>
    <t xml:space="preserve">Division   5   Round </t>
  </si>
  <si>
    <t xml:space="preserve">Division   4   Round </t>
  </si>
  <si>
    <t xml:space="preserve">Division   3   Round </t>
  </si>
  <si>
    <t xml:space="preserve">Division   2   Round </t>
  </si>
  <si>
    <t xml:space="preserve">Division   1   Round </t>
  </si>
  <si>
    <t>St. Austell A</t>
  </si>
  <si>
    <t>City of Truro B</t>
  </si>
  <si>
    <t>Hayle A</t>
  </si>
  <si>
    <t>City of Truro C</t>
  </si>
  <si>
    <t>City of Truro E</t>
  </si>
  <si>
    <t>Helston A</t>
  </si>
  <si>
    <t>Bodmin A</t>
  </si>
  <si>
    <t>Holmans A</t>
  </si>
  <si>
    <t>Polperro</t>
  </si>
  <si>
    <t>Holmans B</t>
  </si>
  <si>
    <t>2016-2017</t>
  </si>
  <si>
    <t>City of Truro A</t>
  </si>
  <si>
    <t xml:space="preserve">Penzance &amp; St. Ives A </t>
  </si>
  <si>
    <t>Mrs.J. Lawrence</t>
  </si>
  <si>
    <t>G. Rogers</t>
  </si>
  <si>
    <t>Mrs.M. Davies</t>
  </si>
  <si>
    <t>Mrs.J. Trewella</t>
  </si>
  <si>
    <t>H.R. Owen</t>
  </si>
  <si>
    <t>S. Lucas</t>
  </si>
  <si>
    <t>Mrs.S. Sutton</t>
  </si>
  <si>
    <t>S. Sandercock</t>
  </si>
  <si>
    <t>F. Teagle</t>
  </si>
  <si>
    <t>S. Lenney</t>
  </si>
  <si>
    <t>C. Teagle</t>
  </si>
  <si>
    <t>J. Hancock</t>
  </si>
  <si>
    <t>M. Hammond</t>
  </si>
  <si>
    <t>G. Matta</t>
  </si>
  <si>
    <t>W.P. Hammond</t>
  </si>
  <si>
    <t>Mrs.L. Hammond</t>
  </si>
  <si>
    <t>D. Kernick</t>
  </si>
  <si>
    <t>S. Smith</t>
  </si>
  <si>
    <t>R. Tanner</t>
  </si>
  <si>
    <t>Mrs.M. Tanner</t>
  </si>
  <si>
    <t>K. Spalek</t>
  </si>
  <si>
    <t>R. Thomas</t>
  </si>
  <si>
    <t>M. Thomas</t>
  </si>
  <si>
    <t>P. Osborne</t>
  </si>
  <si>
    <t>R. Woolcock</t>
  </si>
  <si>
    <t>R. Pascoe</t>
  </si>
  <si>
    <t>Miss.S. Lenney</t>
  </si>
  <si>
    <t>G. Davies</t>
  </si>
  <si>
    <t>D. Couch</t>
  </si>
  <si>
    <t>A. Godden</t>
  </si>
  <si>
    <t>D. Hopper</t>
  </si>
  <si>
    <t>A. Gibbs</t>
  </si>
  <si>
    <t>Mrs.J.M. Hibbitt</t>
  </si>
  <si>
    <t>J.B. Hall</t>
  </si>
  <si>
    <t>T.W. Curnow</t>
  </si>
  <si>
    <t>Mrs.M.J. Briggs</t>
  </si>
  <si>
    <t xml:space="preserve">Falmouth </t>
  </si>
  <si>
    <t>City of Truro D</t>
  </si>
  <si>
    <t>J. Emmerson</t>
  </si>
  <si>
    <t>J.C. Simmons</t>
  </si>
  <si>
    <t>R.Thompson</t>
  </si>
  <si>
    <t>C. Hart</t>
  </si>
  <si>
    <t>M. Hole</t>
  </si>
  <si>
    <t>S. Thorogood</t>
  </si>
  <si>
    <t>D. Taylor</t>
  </si>
  <si>
    <t>Miss.S. Bennets</t>
  </si>
  <si>
    <t>R. Bunkum</t>
  </si>
  <si>
    <t>C. Kurn</t>
  </si>
  <si>
    <t>Miss S. Alford</t>
  </si>
  <si>
    <t>Mrs.P. Major</t>
  </si>
  <si>
    <t>R.W. Hallows</t>
  </si>
  <si>
    <t>P. Cook</t>
  </si>
  <si>
    <t>M. Gregory</t>
  </si>
  <si>
    <t>M.W. Hallows</t>
  </si>
  <si>
    <t>Bodmin B</t>
  </si>
  <si>
    <t>N. Bennetts</t>
  </si>
  <si>
    <t>J. Barker</t>
  </si>
  <si>
    <t>Mrs.P. Rogers</t>
  </si>
  <si>
    <t>C. Trewella</t>
  </si>
  <si>
    <t>R. Murphy</t>
  </si>
  <si>
    <t>J. Head</t>
  </si>
  <si>
    <t>A. Eustice</t>
  </si>
  <si>
    <t>M. Hurst</t>
  </si>
  <si>
    <t>J. Harvey</t>
  </si>
  <si>
    <t>G. Faulkner</t>
  </si>
  <si>
    <t>B. Wilton</t>
  </si>
  <si>
    <t>J. Arundel</t>
  </si>
  <si>
    <t>M. Wolf</t>
  </si>
  <si>
    <t>R. Higman</t>
  </si>
  <si>
    <t>E.R. Best</t>
  </si>
  <si>
    <t>J.G. Luke</t>
  </si>
  <si>
    <t>Bodmin C</t>
  </si>
  <si>
    <t>G. Thompson</t>
  </si>
  <si>
    <t>A. Venning</t>
  </si>
  <si>
    <t>P. Talling</t>
  </si>
  <si>
    <t>C. Hutching</t>
  </si>
  <si>
    <t>G. Sparkes</t>
  </si>
  <si>
    <t>C. Guilford</t>
  </si>
  <si>
    <t>A. Hill</t>
  </si>
  <si>
    <t>S. Hurrell</t>
  </si>
  <si>
    <t>Mrs.J. Goddard</t>
  </si>
  <si>
    <t>Mrs.C. Toon</t>
  </si>
  <si>
    <t>M. Brooks</t>
  </si>
  <si>
    <t>D. De Silva</t>
  </si>
  <si>
    <t>Mrs.M. Smith</t>
  </si>
  <si>
    <t>J. Mules</t>
  </si>
  <si>
    <t>M. Jones</t>
  </si>
  <si>
    <t>A. Davey</t>
  </si>
  <si>
    <t>City of Truro F</t>
  </si>
  <si>
    <t>A. Savory</t>
  </si>
  <si>
    <t>P. Finneran</t>
  </si>
  <si>
    <t>D. Meakin</t>
  </si>
  <si>
    <t>R. Burford</t>
  </si>
  <si>
    <t>D. Pendrill</t>
  </si>
  <si>
    <t>R. Bridges</t>
  </si>
  <si>
    <t>Miss.J. Teagle</t>
  </si>
  <si>
    <t>B. Tyson</t>
  </si>
  <si>
    <t>G. Simmons</t>
  </si>
  <si>
    <t>J. Mills</t>
  </si>
  <si>
    <t>Mrs.B. Trenberth</t>
  </si>
  <si>
    <t>S. Gott</t>
  </si>
  <si>
    <t>Miss.K. Wong</t>
  </si>
  <si>
    <t>A.S. McLaren</t>
  </si>
  <si>
    <t>I.J. Curnow</t>
  </si>
  <si>
    <t>B. Baker</t>
  </si>
  <si>
    <t>Miss.B. Delbridge</t>
  </si>
  <si>
    <t>1pp Rule 5.2.1.</t>
  </si>
  <si>
    <t>Mrs.L. Taylor</t>
  </si>
  <si>
    <t>Miss.S. Lucas</t>
  </si>
  <si>
    <t>Beat</t>
  </si>
  <si>
    <t>Lost to</t>
  </si>
  <si>
    <t>8pp difference in average taken of team score Rule 7.9.6.</t>
  </si>
  <si>
    <t>Amendment to result</t>
  </si>
  <si>
    <t>Mis.S. Lucas</t>
  </si>
  <si>
    <t>5pp difference in average taken of team score Rule 7.9.6.</t>
  </si>
  <si>
    <t>P. Chanell</t>
  </si>
  <si>
    <t>10 pp Difference in averages taken from team score Rule 7.9.6.</t>
  </si>
  <si>
    <t>Draw</t>
  </si>
  <si>
    <t>J. Hill</t>
  </si>
  <si>
    <t>1pp Rule 5.2.2.</t>
  </si>
  <si>
    <t>P. Ralph</t>
  </si>
  <si>
    <t>Mrs.D. Mills</t>
  </si>
  <si>
    <t>2pp Difference in average taken from team score Rule 7.9.6.</t>
  </si>
  <si>
    <t>J. Elliot</t>
  </si>
  <si>
    <t>11pp Difference in average taken from team score Rule 7.9.6.</t>
  </si>
  <si>
    <t>R. Humphrey</t>
  </si>
  <si>
    <t>Points</t>
  </si>
  <si>
    <t xml:space="preserve">Liskeard </t>
  </si>
  <si>
    <t>P. Channell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</si>
</sst>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7">
    <font>
      <sz val="10"/>
      <name val="Arial"/>
      <family val="0"/>
    </font>
    <font>
      <sz val="2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ont="1" applyFill="1" applyAlignment="1">
      <alignment horizontal="center"/>
    </xf>
    <xf numFmtId="172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"/>
    </xf>
    <xf numFmtId="0" fontId="0" fillId="31" borderId="0" xfId="0" applyFont="1" applyFill="1" applyAlignment="1">
      <alignment horizontal="center"/>
    </xf>
    <xf numFmtId="1" fontId="8" fillId="0" borderId="0" xfId="0" applyNumberFormat="1" applyFont="1" applyAlignment="1">
      <alignment horizontal="left"/>
    </xf>
    <xf numFmtId="1" fontId="0" fillId="34" borderId="0" xfId="0" applyNumberFormat="1" applyFont="1" applyFill="1" applyAlignment="1">
      <alignment horizontal="center"/>
    </xf>
    <xf numFmtId="1" fontId="8" fillId="34" borderId="0" xfId="0" applyNumberFormat="1" applyFont="1" applyFill="1" applyAlignment="1">
      <alignment horizontal="left"/>
    </xf>
    <xf numFmtId="172" fontId="0" fillId="34" borderId="0" xfId="0" applyNumberFormat="1" applyFont="1" applyFill="1" applyAlignment="1">
      <alignment horizontal="left"/>
    </xf>
    <xf numFmtId="1" fontId="0" fillId="34" borderId="0" xfId="0" applyNumberFormat="1" applyFont="1" applyFill="1" applyAlignment="1">
      <alignment horizontal="left"/>
    </xf>
    <xf numFmtId="1" fontId="0" fillId="37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1" fontId="0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172" fontId="0" fillId="38" borderId="0" xfId="0" applyNumberFormat="1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172" fontId="0" fillId="38" borderId="0" xfId="0" applyNumberFormat="1" applyFont="1" applyFill="1" applyAlignment="1">
      <alignment horizontal="left"/>
    </xf>
    <xf numFmtId="0" fontId="0" fillId="38" borderId="0" xfId="0" applyFont="1" applyFill="1" applyAlignment="1">
      <alignment horizontal="left"/>
    </xf>
    <xf numFmtId="1" fontId="0" fillId="38" borderId="0" xfId="0" applyNumberFormat="1" applyFont="1" applyFill="1" applyAlignment="1">
      <alignment horizontal="left"/>
    </xf>
    <xf numFmtId="1" fontId="8" fillId="38" borderId="0" xfId="0" applyNumberFormat="1" applyFont="1" applyFill="1" applyAlignment="1">
      <alignment horizontal="left"/>
    </xf>
    <xf numFmtId="1" fontId="0" fillId="38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9" borderId="0" xfId="0" applyNumberFormat="1" applyFont="1" applyFill="1" applyAlignment="1">
      <alignment horizontal="center"/>
    </xf>
    <xf numFmtId="172" fontId="0" fillId="39" borderId="0" xfId="0" applyNumberFormat="1" applyFont="1" applyFill="1" applyAlignment="1">
      <alignment horizontal="left"/>
    </xf>
    <xf numFmtId="0" fontId="0" fillId="39" borderId="0" xfId="0" applyFont="1" applyFill="1" applyAlignment="1">
      <alignment horizontal="center"/>
    </xf>
    <xf numFmtId="1" fontId="8" fillId="39" borderId="0" xfId="0" applyNumberFormat="1" applyFont="1" applyFill="1" applyAlignment="1">
      <alignment horizontal="left"/>
    </xf>
    <xf numFmtId="1" fontId="0" fillId="39" borderId="0" xfId="0" applyNumberFormat="1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583"/>
  <sheetViews>
    <sheetView tabSelected="1" workbookViewId="0" topLeftCell="A527">
      <selection activeCell="A582" sqref="A582:I582"/>
    </sheetView>
  </sheetViews>
  <sheetFormatPr defaultColWidth="8.8515625" defaultRowHeight="12.75"/>
  <cols>
    <col min="1" max="1" width="17.1406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7.710937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spans="1:7" ht="12.75" customHeight="1">
      <c r="A5" s="85" t="s">
        <v>147</v>
      </c>
      <c r="G5" s="48" t="s">
        <v>38</v>
      </c>
    </row>
    <row r="6" spans="6:10" ht="12.75" customHeight="1">
      <c r="F6" s="48" t="s">
        <v>27</v>
      </c>
      <c r="J6" s="13">
        <v>1</v>
      </c>
    </row>
    <row r="7" spans="1:28" ht="12.75" customHeight="1">
      <c r="A7" s="2"/>
      <c r="B7" s="32" t="str">
        <f>+A13</f>
        <v>City of Truro A</v>
      </c>
      <c r="C7" s="9"/>
      <c r="D7" s="4"/>
      <c r="E7" s="4"/>
      <c r="F7" s="13">
        <f>+C18</f>
        <v>391</v>
      </c>
      <c r="H7" s="48" t="s">
        <v>150</v>
      </c>
      <c r="J7" s="2" t="str">
        <f>+A43</f>
        <v>Average</v>
      </c>
      <c r="K7" s="11"/>
      <c r="L7" s="7"/>
      <c r="M7" s="7"/>
      <c r="N7" s="13">
        <f>+C49</f>
        <v>389</v>
      </c>
      <c r="O7" s="2"/>
      <c r="P7" s="2"/>
      <c r="Q7" s="3"/>
      <c r="R7" s="2"/>
      <c r="T7" s="2"/>
      <c r="V7" s="2"/>
      <c r="X7" s="2"/>
      <c r="Y7" s="2"/>
      <c r="Z7" s="4"/>
      <c r="AA7" s="4"/>
      <c r="AB7" s="4"/>
    </row>
    <row r="8" spans="1:28" ht="12.75" customHeight="1">
      <c r="A8" s="6"/>
      <c r="H8" s="13"/>
      <c r="J8" s="10"/>
      <c r="L8" s="5"/>
      <c r="M8" s="5"/>
      <c r="N8" s="1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 customHeight="1">
      <c r="A9" s="6"/>
      <c r="B9" s="2" t="str">
        <f>+A19</f>
        <v>Penzance &amp; St. Ives A</v>
      </c>
      <c r="C9" s="11"/>
      <c r="D9" s="7"/>
      <c r="E9" s="7"/>
      <c r="F9" s="13">
        <f>+C24</f>
        <v>390</v>
      </c>
      <c r="H9" s="48" t="s">
        <v>150</v>
      </c>
      <c r="J9" s="50" t="str">
        <f>+A37</f>
        <v>City of Truro B</v>
      </c>
      <c r="K9" s="11"/>
      <c r="L9" s="7"/>
      <c r="M9" s="7"/>
      <c r="N9" s="13">
        <f>+C42</f>
        <v>387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 customHeight="1">
      <c r="A10" s="59"/>
      <c r="B10" s="50"/>
      <c r="C10" s="11"/>
      <c r="D10" s="7"/>
      <c r="E10" s="7"/>
      <c r="F10" s="13"/>
      <c r="H10" s="1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59"/>
      <c r="B11" s="2" t="str">
        <f>+A25</f>
        <v>St. Austell A</v>
      </c>
      <c r="C11" s="11"/>
      <c r="D11" s="7"/>
      <c r="E11" s="7"/>
      <c r="F11" s="13">
        <f>+C30</f>
        <v>378</v>
      </c>
      <c r="H11" s="13" t="s">
        <v>150</v>
      </c>
      <c r="J11" s="2" t="str">
        <f>+A31</f>
        <v>Hayle A</v>
      </c>
      <c r="L11" s="2"/>
      <c r="M11" s="2"/>
      <c r="N11" s="13">
        <f>+C36</f>
        <v>375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6"/>
      <c r="B12" s="4" t="s">
        <v>1</v>
      </c>
      <c r="C12" s="45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3" t="s">
        <v>39</v>
      </c>
      <c r="B13" s="4" t="s">
        <v>0</v>
      </c>
      <c r="C13" s="46">
        <v>1</v>
      </c>
      <c r="D13" s="46">
        <v>2</v>
      </c>
      <c r="E13" s="46">
        <v>3</v>
      </c>
      <c r="F13" s="46">
        <v>4</v>
      </c>
      <c r="G13" s="46">
        <v>5</v>
      </c>
      <c r="H13" s="46">
        <v>6</v>
      </c>
      <c r="I13" s="46">
        <v>7</v>
      </c>
      <c r="J13" s="46">
        <v>8</v>
      </c>
      <c r="K13" s="46">
        <v>9</v>
      </c>
      <c r="L13" s="46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45</v>
      </c>
      <c r="B14" s="18">
        <v>97.8</v>
      </c>
      <c r="C14" s="28">
        <v>98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98</v>
      </c>
      <c r="N14" s="49">
        <f>IF(COUNT(C14:L14),AVERAGE(C14:L14)," ")</f>
        <v>98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46</v>
      </c>
      <c r="B15" s="17">
        <v>97.7</v>
      </c>
      <c r="C15" s="28">
        <v>99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99</v>
      </c>
      <c r="N15" s="49">
        <f aca="true" t="shared" si="0" ref="N15:N29">IF(COUNT(C15:L15),AVERAGE(C15:L15)," ")</f>
        <v>99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47</v>
      </c>
      <c r="B16" s="17">
        <v>97.3</v>
      </c>
      <c r="C16" s="17">
        <v>96</v>
      </c>
      <c r="D16" s="33"/>
      <c r="E16" s="17"/>
      <c r="F16" s="17"/>
      <c r="G16" s="17"/>
      <c r="H16" s="17"/>
      <c r="I16" s="17"/>
      <c r="J16" s="17"/>
      <c r="K16" s="17"/>
      <c r="L16" s="17"/>
      <c r="M16" s="17">
        <f>SUM(C16:L16)</f>
        <v>96</v>
      </c>
      <c r="N16" s="49">
        <f t="shared" si="0"/>
        <v>96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48</v>
      </c>
      <c r="B17" s="31">
        <v>96.7</v>
      </c>
      <c r="C17" s="20">
        <v>98</v>
      </c>
      <c r="D17" s="21"/>
      <c r="E17" s="20"/>
      <c r="F17" s="20"/>
      <c r="G17" s="20"/>
      <c r="H17" s="20"/>
      <c r="I17" s="20"/>
      <c r="J17" s="20"/>
      <c r="K17" s="20"/>
      <c r="L17" s="20"/>
      <c r="M17" s="20">
        <f>SUM(C17:L17)</f>
        <v>98</v>
      </c>
      <c r="N17" s="49">
        <f t="shared" si="0"/>
        <v>98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24"/>
      <c r="B18" s="21">
        <f>SUM(B14:B17)</f>
        <v>389.5</v>
      </c>
      <c r="C18" s="20">
        <f aca="true" t="shared" si="1" ref="C18:L18">SUM(C14:C17)</f>
        <v>391</v>
      </c>
      <c r="D18" s="20">
        <f t="shared" si="1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>SUM(C18:L18)</f>
        <v>391</v>
      </c>
      <c r="N18" s="4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21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9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72" t="s">
        <v>57</v>
      </c>
      <c r="B20" s="73">
        <v>97.9</v>
      </c>
      <c r="C20" s="67">
        <v>98</v>
      </c>
      <c r="D20" s="35"/>
      <c r="E20" s="17"/>
      <c r="F20" s="17"/>
      <c r="G20" s="17"/>
      <c r="H20" s="17"/>
      <c r="I20" s="17"/>
      <c r="J20" s="17"/>
      <c r="K20" s="17"/>
      <c r="L20" s="17"/>
      <c r="M20" s="17">
        <f>SUM(C20:L20)</f>
        <v>98</v>
      </c>
      <c r="N20" s="49">
        <f t="shared" si="0"/>
        <v>98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72" t="s">
        <v>58</v>
      </c>
      <c r="B21" s="74">
        <v>97.4</v>
      </c>
      <c r="C21" s="67">
        <v>99</v>
      </c>
      <c r="D21" s="35"/>
      <c r="E21" s="17"/>
      <c r="F21" s="17"/>
      <c r="G21" s="17"/>
      <c r="H21" s="17"/>
      <c r="I21" s="17"/>
      <c r="J21" s="17"/>
      <c r="K21" s="17"/>
      <c r="L21" s="17"/>
      <c r="M21" s="17">
        <f>SUM(C21:L21)</f>
        <v>99</v>
      </c>
      <c r="N21" s="49">
        <f t="shared" si="0"/>
        <v>99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72" t="s">
        <v>59</v>
      </c>
      <c r="B22" s="74">
        <v>96.5</v>
      </c>
      <c r="C22" s="67">
        <v>98</v>
      </c>
      <c r="D22" s="38"/>
      <c r="E22" s="26"/>
      <c r="F22" s="26"/>
      <c r="G22" s="26"/>
      <c r="H22" s="26"/>
      <c r="I22" s="26"/>
      <c r="J22" s="26"/>
      <c r="K22" s="26"/>
      <c r="L22" s="26"/>
      <c r="M22" s="17">
        <f>SUM(C22:L22)</f>
        <v>98</v>
      </c>
      <c r="N22" s="49">
        <f t="shared" si="0"/>
        <v>98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72" t="s">
        <v>60</v>
      </c>
      <c r="B23" s="74">
        <v>96.3</v>
      </c>
      <c r="C23" s="73">
        <v>95</v>
      </c>
      <c r="D23" s="75"/>
      <c r="E23" s="25"/>
      <c r="F23" s="25"/>
      <c r="G23" s="25"/>
      <c r="H23" s="25"/>
      <c r="I23" s="25"/>
      <c r="J23" s="25"/>
      <c r="K23" s="25"/>
      <c r="L23" s="25"/>
      <c r="M23" s="20">
        <f>SUM(C23:L23)</f>
        <v>95</v>
      </c>
      <c r="N23" s="49">
        <f t="shared" si="0"/>
        <v>95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23"/>
      <c r="B24" s="28">
        <f>SUM(B20:B23)</f>
        <v>388.1</v>
      </c>
      <c r="C24" s="20">
        <f aca="true" t="shared" si="2" ref="C24:L24">SUM(C20:C23)</f>
        <v>390</v>
      </c>
      <c r="D24" s="20">
        <f t="shared" si="2"/>
        <v>0</v>
      </c>
      <c r="E24" s="20">
        <f t="shared" si="2"/>
        <v>0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20">
        <f>SUM(C24:L24)</f>
        <v>390</v>
      </c>
      <c r="N24" s="4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9" t="s">
        <v>28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49" t="str">
        <f t="shared" si="0"/>
        <v> 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24" t="s">
        <v>53</v>
      </c>
      <c r="B26" s="21">
        <v>98.1</v>
      </c>
      <c r="C26" s="28">
        <v>93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f>SUM(C26:L26)</f>
        <v>93</v>
      </c>
      <c r="N26" s="49">
        <f t="shared" si="0"/>
        <v>93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24" t="s">
        <v>54</v>
      </c>
      <c r="B27" s="21">
        <v>97.5</v>
      </c>
      <c r="C27" s="84">
        <v>94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>SUM(C27:L27)</f>
        <v>94</v>
      </c>
      <c r="N27" s="49">
        <f t="shared" si="0"/>
        <v>94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24" t="s">
        <v>55</v>
      </c>
      <c r="B28" s="20">
        <v>95.5</v>
      </c>
      <c r="C28" s="17">
        <v>95</v>
      </c>
      <c r="D28" s="26"/>
      <c r="E28" s="26"/>
      <c r="F28" s="26"/>
      <c r="G28" s="26"/>
      <c r="H28" s="26"/>
      <c r="I28" s="26"/>
      <c r="J28" s="26"/>
      <c r="K28" s="26"/>
      <c r="L28" s="26"/>
      <c r="M28" s="17">
        <f>SUM(C28:L28)</f>
        <v>95</v>
      </c>
      <c r="N28" s="49">
        <f t="shared" si="0"/>
        <v>95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24" t="s">
        <v>56</v>
      </c>
      <c r="B29" s="34">
        <v>95.4</v>
      </c>
      <c r="C29" s="20">
        <v>96</v>
      </c>
      <c r="D29" s="25"/>
      <c r="E29" s="25"/>
      <c r="F29" s="25"/>
      <c r="G29" s="25"/>
      <c r="H29" s="25"/>
      <c r="I29" s="25"/>
      <c r="J29" s="25"/>
      <c r="K29" s="25"/>
      <c r="L29" s="25"/>
      <c r="M29" s="20">
        <f>SUM(C29:L29)</f>
        <v>96</v>
      </c>
      <c r="N29" s="49">
        <f t="shared" si="0"/>
        <v>96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24"/>
      <c r="B30" s="21">
        <f>SUM(B26:B29)</f>
        <v>386.5</v>
      </c>
      <c r="C30" s="20">
        <f>SUM(C26:C29)</f>
        <v>378</v>
      </c>
      <c r="D30" s="20">
        <f aca="true" t="shared" si="3" ref="D30:L30">SUM(D26:D29)</f>
        <v>0</v>
      </c>
      <c r="E30" s="20">
        <f t="shared" si="3"/>
        <v>0</v>
      </c>
      <c r="F30" s="20">
        <f t="shared" si="3"/>
        <v>0</v>
      </c>
      <c r="G30" s="20">
        <f t="shared" si="3"/>
        <v>0</v>
      </c>
      <c r="H30" s="20">
        <f t="shared" si="3"/>
        <v>0</v>
      </c>
      <c r="I30" s="20">
        <f t="shared" si="3"/>
        <v>0</v>
      </c>
      <c r="J30" s="20">
        <f t="shared" si="3"/>
        <v>0</v>
      </c>
      <c r="K30" s="20">
        <f t="shared" si="3"/>
        <v>0</v>
      </c>
      <c r="L30" s="20">
        <f t="shared" si="3"/>
        <v>0</v>
      </c>
      <c r="M30" s="20">
        <f>SUM(C30:L30)</f>
        <v>378</v>
      </c>
      <c r="N30" s="8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29" t="s">
        <v>30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8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30" t="s">
        <v>41</v>
      </c>
      <c r="B32" s="20">
        <v>98.6</v>
      </c>
      <c r="C32" s="17">
        <v>97</v>
      </c>
      <c r="D32" s="17"/>
      <c r="E32" s="17"/>
      <c r="F32" s="17"/>
      <c r="G32" s="17"/>
      <c r="H32" s="17"/>
      <c r="I32" s="17"/>
      <c r="J32" s="17"/>
      <c r="K32" s="17"/>
      <c r="L32" s="17"/>
      <c r="M32" s="20">
        <f>SUM(C32:L32)</f>
        <v>97</v>
      </c>
      <c r="N32" s="49">
        <f>IF(COUNT(C32:L32),AVERAGE(C32:L32)," ")</f>
        <v>97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24" t="s">
        <v>42</v>
      </c>
      <c r="B33" s="20">
        <v>96.7</v>
      </c>
      <c r="C33" s="17">
        <v>96</v>
      </c>
      <c r="D33" s="17"/>
      <c r="E33" s="17"/>
      <c r="F33" s="17"/>
      <c r="G33" s="17"/>
      <c r="H33" s="17"/>
      <c r="I33" s="17"/>
      <c r="J33" s="17"/>
      <c r="K33" s="17"/>
      <c r="L33" s="17"/>
      <c r="M33" s="20">
        <f>SUM(C33:L33)</f>
        <v>96</v>
      </c>
      <c r="N33" s="49">
        <f>IF(COUNT(C33:L33),AVERAGE(C33:L33)," ")</f>
        <v>96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24" t="s">
        <v>43</v>
      </c>
      <c r="B34" s="21">
        <v>96.2</v>
      </c>
      <c r="C34" s="17">
        <v>90</v>
      </c>
      <c r="D34" s="26"/>
      <c r="E34" s="26"/>
      <c r="F34" s="26"/>
      <c r="G34" s="26"/>
      <c r="H34" s="26"/>
      <c r="I34" s="26"/>
      <c r="J34" s="26"/>
      <c r="K34" s="26"/>
      <c r="L34" s="26"/>
      <c r="M34" s="20">
        <f>SUM(C34:L34)</f>
        <v>90</v>
      </c>
      <c r="N34" s="49">
        <f>IF(COUNT(C34:L34),AVERAGE(C34:L34)," ")</f>
        <v>90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24" t="s">
        <v>44</v>
      </c>
      <c r="B35" s="20">
        <v>94.5</v>
      </c>
      <c r="C35" s="17">
        <v>92</v>
      </c>
      <c r="D35" s="26"/>
      <c r="E35" s="26"/>
      <c r="F35" s="26"/>
      <c r="G35" s="26"/>
      <c r="H35" s="26"/>
      <c r="I35" s="26"/>
      <c r="J35" s="26"/>
      <c r="K35" s="26"/>
      <c r="L35" s="26"/>
      <c r="M35" s="20">
        <f>SUM(C35:L35)</f>
        <v>92</v>
      </c>
      <c r="N35" s="49">
        <f>IF(COUNT(C35:L35),AVERAGE(C35:L35)," ")</f>
        <v>92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6"/>
      <c r="B36" s="21">
        <f>SUM(B32:B35)</f>
        <v>386</v>
      </c>
      <c r="C36" s="20">
        <f aca="true" t="shared" si="4" ref="C36:L36">SUM(C32:C35)</f>
        <v>375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0">
        <f t="shared" si="4"/>
        <v>0</v>
      </c>
      <c r="J36" s="20">
        <f t="shared" si="4"/>
        <v>0</v>
      </c>
      <c r="K36" s="20">
        <f t="shared" si="4"/>
        <v>0</v>
      </c>
      <c r="L36" s="20">
        <f t="shared" si="4"/>
        <v>0</v>
      </c>
      <c r="M36" s="20">
        <f>SUM(C36:L36)</f>
        <v>375</v>
      </c>
      <c r="N36" s="8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29" t="s">
        <v>29</v>
      </c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8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30" t="s">
        <v>49</v>
      </c>
      <c r="B38" s="20">
        <v>96.6</v>
      </c>
      <c r="C38" s="17">
        <v>98</v>
      </c>
      <c r="D38" s="17"/>
      <c r="E38" s="17"/>
      <c r="F38" s="17"/>
      <c r="G38" s="17"/>
      <c r="H38" s="17"/>
      <c r="I38" s="17"/>
      <c r="J38" s="17"/>
      <c r="K38" s="17"/>
      <c r="L38" s="17"/>
      <c r="M38" s="20">
        <f>SUM(C38:L38)</f>
        <v>98</v>
      </c>
      <c r="N38" s="49">
        <f>IF(COUNT(C38:L38),AVERAGE(C38:L38)," ")</f>
        <v>98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24" t="s">
        <v>50</v>
      </c>
      <c r="B39" s="20">
        <v>96.5</v>
      </c>
      <c r="C39" s="17">
        <v>96</v>
      </c>
      <c r="D39" s="17"/>
      <c r="E39" s="17"/>
      <c r="F39" s="17"/>
      <c r="G39" s="17"/>
      <c r="H39" s="17"/>
      <c r="I39" s="17"/>
      <c r="J39" s="17"/>
      <c r="K39" s="17"/>
      <c r="L39" s="17"/>
      <c r="M39" s="20">
        <f>SUM(C39:L39)</f>
        <v>96</v>
      </c>
      <c r="N39" s="49">
        <f>IF(COUNT(C39:L39),AVERAGE(C39:L39)," ")</f>
        <v>96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24" t="s">
        <v>51</v>
      </c>
      <c r="B40" s="21">
        <v>96.5</v>
      </c>
      <c r="C40" s="17">
        <v>96</v>
      </c>
      <c r="D40" s="26"/>
      <c r="E40" s="26"/>
      <c r="F40" s="26"/>
      <c r="G40" s="26"/>
      <c r="H40" s="26"/>
      <c r="I40" s="26"/>
      <c r="J40" s="26"/>
      <c r="K40" s="26"/>
      <c r="L40" s="26"/>
      <c r="M40" s="20">
        <f>SUM(C40:L40)</f>
        <v>96</v>
      </c>
      <c r="N40" s="49">
        <f>IF(COUNT(C40:L40),AVERAGE(C40:L40)," ")</f>
        <v>96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24" t="s">
        <v>52</v>
      </c>
      <c r="B41" s="20">
        <v>96.4</v>
      </c>
      <c r="C41" s="17">
        <v>97</v>
      </c>
      <c r="D41" s="26"/>
      <c r="E41" s="26"/>
      <c r="F41" s="26"/>
      <c r="G41" s="26"/>
      <c r="H41" s="26"/>
      <c r="I41" s="26"/>
      <c r="J41" s="26"/>
      <c r="K41" s="26"/>
      <c r="L41" s="26"/>
      <c r="M41" s="20">
        <f>SUM(C41:L41)</f>
        <v>97</v>
      </c>
      <c r="N41" s="49">
        <f>IF(COUNT(C41:L41),AVERAGE(C41:L41)," ")</f>
        <v>97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6"/>
      <c r="B42" s="21">
        <f aca="true" t="shared" si="5" ref="B42:L42">SUM(B38:B41)</f>
        <v>386</v>
      </c>
      <c r="C42" s="20">
        <f t="shared" si="5"/>
        <v>387</v>
      </c>
      <c r="D42" s="20">
        <f t="shared" si="5"/>
        <v>0</v>
      </c>
      <c r="E42" s="20">
        <f t="shared" si="5"/>
        <v>0</v>
      </c>
      <c r="F42" s="20">
        <f t="shared" si="5"/>
        <v>0</v>
      </c>
      <c r="G42" s="20">
        <f t="shared" si="5"/>
        <v>0</v>
      </c>
      <c r="H42" s="20">
        <f t="shared" si="5"/>
        <v>0</v>
      </c>
      <c r="I42" s="20">
        <f t="shared" si="5"/>
        <v>0</v>
      </c>
      <c r="J42" s="20">
        <f t="shared" si="5"/>
        <v>0</v>
      </c>
      <c r="K42" s="20">
        <f t="shared" si="5"/>
        <v>0</v>
      </c>
      <c r="L42" s="20">
        <f t="shared" si="5"/>
        <v>0</v>
      </c>
      <c r="M42" s="20">
        <f>SUM(C42:L42)</f>
        <v>387</v>
      </c>
      <c r="N42" s="20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>
      <c r="A43" s="29" t="s">
        <v>0</v>
      </c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>
      <c r="A44" s="6" t="s">
        <v>39</v>
      </c>
      <c r="B44" s="20"/>
      <c r="C44" s="17">
        <v>389</v>
      </c>
      <c r="D44" s="17"/>
      <c r="E44" s="17"/>
      <c r="F44" s="17"/>
      <c r="G44" s="17"/>
      <c r="H44" s="17"/>
      <c r="I44" s="17"/>
      <c r="J44" s="17"/>
      <c r="K44" s="17"/>
      <c r="L44" s="17"/>
      <c r="M44" s="20"/>
      <c r="N44" s="1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>
      <c r="A45" s="6" t="s">
        <v>40</v>
      </c>
      <c r="B45" s="2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0"/>
      <c r="N45" s="1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>
      <c r="A46" s="6" t="s">
        <v>28</v>
      </c>
      <c r="B46" s="21"/>
      <c r="C46" s="17"/>
      <c r="D46" s="26"/>
      <c r="E46" s="26"/>
      <c r="F46" s="26"/>
      <c r="G46" s="26"/>
      <c r="H46" s="26"/>
      <c r="I46" s="26"/>
      <c r="J46" s="26"/>
      <c r="K46" s="26"/>
      <c r="L46" s="26"/>
      <c r="M46" s="20"/>
      <c r="N46" s="1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6" t="s">
        <v>30</v>
      </c>
      <c r="B47" s="20"/>
      <c r="C47" s="17"/>
      <c r="D47" s="26"/>
      <c r="E47" s="26"/>
      <c r="F47" s="26"/>
      <c r="G47" s="26"/>
      <c r="H47" s="26"/>
      <c r="I47" s="26"/>
      <c r="J47" s="26"/>
      <c r="K47" s="26"/>
      <c r="L47" s="26"/>
      <c r="M47" s="20"/>
      <c r="N47" s="1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>
      <c r="A48" s="6" t="s">
        <v>29</v>
      </c>
      <c r="B48" s="20"/>
      <c r="C48" s="17"/>
      <c r="D48" s="26"/>
      <c r="E48" s="26"/>
      <c r="F48" s="26"/>
      <c r="G48" s="26"/>
      <c r="H48" s="26"/>
      <c r="I48" s="26"/>
      <c r="J48" s="26"/>
      <c r="K48" s="26"/>
      <c r="L48" s="26"/>
      <c r="M48" s="20"/>
      <c r="N48" s="1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 customHeight="1">
      <c r="A49" s="6"/>
      <c r="B49" s="20"/>
      <c r="C49" s="20">
        <f>SUM(C44:C48)</f>
        <v>389</v>
      </c>
      <c r="D49" s="20">
        <f aca="true" t="shared" si="6" ref="D49:L49">SUM(D44:D48)</f>
        <v>0</v>
      </c>
      <c r="E49" s="20">
        <f t="shared" si="6"/>
        <v>0</v>
      </c>
      <c r="F49" s="20">
        <f t="shared" si="6"/>
        <v>0</v>
      </c>
      <c r="G49" s="20">
        <f t="shared" si="6"/>
        <v>0</v>
      </c>
      <c r="H49" s="20">
        <f t="shared" si="6"/>
        <v>0</v>
      </c>
      <c r="I49" s="20">
        <f t="shared" si="6"/>
        <v>0</v>
      </c>
      <c r="J49" s="20">
        <f t="shared" si="6"/>
        <v>0</v>
      </c>
      <c r="K49" s="20">
        <f t="shared" si="6"/>
        <v>0</v>
      </c>
      <c r="L49" s="20">
        <f t="shared" si="6"/>
        <v>0</v>
      </c>
      <c r="M49" s="20">
        <f>SUM(C49:L49)</f>
        <v>389</v>
      </c>
      <c r="N49" s="2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customHeight="1">
      <c r="A50" s="6"/>
      <c r="B50" s="20"/>
      <c r="C50" s="20"/>
      <c r="D50" s="22" t="s">
        <v>7</v>
      </c>
      <c r="E50" s="19" t="s">
        <v>8</v>
      </c>
      <c r="F50" s="19" t="s">
        <v>9</v>
      </c>
      <c r="G50" s="19" t="s">
        <v>10</v>
      </c>
      <c r="H50" s="19" t="s">
        <v>11</v>
      </c>
      <c r="I50" s="19" t="s">
        <v>12</v>
      </c>
      <c r="J50" s="20"/>
      <c r="K50" s="20"/>
      <c r="L50" s="20"/>
      <c r="M50" s="20"/>
      <c r="N50" s="2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>
      <c r="A51" s="15" t="str">
        <f>+A13</f>
        <v>City of Truro A</v>
      </c>
      <c r="B51" s="20"/>
      <c r="C51" s="20"/>
      <c r="D51" s="25">
        <f>+J6</f>
        <v>1</v>
      </c>
      <c r="E51" s="25">
        <v>1</v>
      </c>
      <c r="F51" s="25">
        <v>0</v>
      </c>
      <c r="G51" s="25">
        <v>0</v>
      </c>
      <c r="H51" s="25">
        <f aca="true" t="shared" si="7" ref="H51:H56">+E51*2+F51</f>
        <v>2</v>
      </c>
      <c r="I51" s="25">
        <f>+M18</f>
        <v>391</v>
      </c>
      <c r="J51" s="20"/>
      <c r="L51" s="20"/>
      <c r="M51" s="20"/>
      <c r="N51" s="20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>
      <c r="A52" s="15" t="str">
        <f>+A19</f>
        <v>Penzance &amp; St. Ives A</v>
      </c>
      <c r="B52" s="20"/>
      <c r="C52" s="20"/>
      <c r="D52" s="25">
        <f>+J6</f>
        <v>1</v>
      </c>
      <c r="E52" s="25">
        <v>1</v>
      </c>
      <c r="F52" s="25">
        <v>0</v>
      </c>
      <c r="G52" s="25">
        <v>0</v>
      </c>
      <c r="H52" s="25">
        <f t="shared" si="7"/>
        <v>2</v>
      </c>
      <c r="I52" s="25">
        <f>+M24</f>
        <v>390</v>
      </c>
      <c r="J52" s="20"/>
      <c r="K52" s="20"/>
      <c r="L52" s="20"/>
      <c r="M52" s="20"/>
      <c r="N52" s="2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15" t="str">
        <f>+A25</f>
        <v>St. Austell A</v>
      </c>
      <c r="B53" s="20"/>
      <c r="C53" s="20"/>
      <c r="D53" s="25">
        <f>+J6</f>
        <v>1</v>
      </c>
      <c r="E53" s="25">
        <v>1</v>
      </c>
      <c r="F53" s="25">
        <v>0</v>
      </c>
      <c r="G53" s="25">
        <v>0</v>
      </c>
      <c r="H53" s="25">
        <f t="shared" si="7"/>
        <v>2</v>
      </c>
      <c r="I53" s="25">
        <f>+M30</f>
        <v>378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15" t="str">
        <f>+A43</f>
        <v>Average</v>
      </c>
      <c r="B54" s="20"/>
      <c r="C54" s="20"/>
      <c r="D54" s="25">
        <f>+J6</f>
        <v>1</v>
      </c>
      <c r="E54" s="25">
        <v>0</v>
      </c>
      <c r="F54" s="25">
        <v>0</v>
      </c>
      <c r="G54" s="25">
        <v>1</v>
      </c>
      <c r="H54" s="25">
        <f t="shared" si="7"/>
        <v>0</v>
      </c>
      <c r="I54" s="25">
        <f>+M49</f>
        <v>389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15" t="str">
        <f>+A37</f>
        <v>City of Truro B</v>
      </c>
      <c r="B55" s="20"/>
      <c r="C55" s="20"/>
      <c r="D55" s="25">
        <f>+J6</f>
        <v>1</v>
      </c>
      <c r="E55" s="25">
        <v>0</v>
      </c>
      <c r="F55" s="25">
        <v>0</v>
      </c>
      <c r="G55" s="25">
        <v>1</v>
      </c>
      <c r="H55" s="25">
        <f t="shared" si="7"/>
        <v>0</v>
      </c>
      <c r="I55" s="25">
        <f>+M42</f>
        <v>387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15" t="str">
        <f>+A31</f>
        <v>Hayle A</v>
      </c>
      <c r="B56" s="20"/>
      <c r="C56" s="20"/>
      <c r="D56" s="25">
        <f>+J6</f>
        <v>1</v>
      </c>
      <c r="E56" s="25">
        <v>0</v>
      </c>
      <c r="F56" s="25">
        <v>0</v>
      </c>
      <c r="G56" s="25">
        <v>1</v>
      </c>
      <c r="H56" s="25">
        <f t="shared" si="7"/>
        <v>0</v>
      </c>
      <c r="I56" s="25">
        <f>+M36</f>
        <v>375</v>
      </c>
      <c r="J56" s="39"/>
      <c r="K56" s="39"/>
      <c r="L56" s="39"/>
      <c r="M56" s="39"/>
      <c r="N56" s="39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51"/>
      <c r="B58" s="51"/>
      <c r="C58" s="39"/>
      <c r="D58" s="39"/>
      <c r="E58" s="52"/>
      <c r="F58" s="39"/>
      <c r="G58" s="39"/>
      <c r="H58" s="39"/>
      <c r="I58" s="39"/>
      <c r="J58" s="39"/>
      <c r="K58" s="39"/>
      <c r="L58" s="39"/>
      <c r="M58" s="39"/>
      <c r="N58" s="39"/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5:28" ht="12.75" customHeight="1"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8"/>
      <c r="B60" s="8"/>
      <c r="E60" s="48" t="s">
        <v>5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8"/>
      <c r="B61" s="8"/>
      <c r="F61" s="48" t="s">
        <v>6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5:28" ht="12.75" customHeight="1">
      <c r="E62" s="1"/>
      <c r="G62" s="48" t="s">
        <v>4</v>
      </c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85" t="s">
        <v>147</v>
      </c>
      <c r="G63" s="48" t="s">
        <v>38</v>
      </c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6:28" ht="12.75" customHeight="1">
      <c r="F64" s="48" t="s">
        <v>27</v>
      </c>
      <c r="J64" s="13">
        <v>2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2"/>
      <c r="B65" s="32" t="str">
        <f>+A71</f>
        <v>City of Truro A</v>
      </c>
      <c r="C65" s="9"/>
      <c r="D65" s="4"/>
      <c r="E65" s="4"/>
      <c r="F65" s="13">
        <f>+D76</f>
        <v>389</v>
      </c>
      <c r="H65" s="48" t="s">
        <v>150</v>
      </c>
      <c r="J65" s="50" t="str">
        <f>+A95</f>
        <v>City of Truro B</v>
      </c>
      <c r="K65" s="11"/>
      <c r="L65" s="7"/>
      <c r="M65" s="7"/>
      <c r="N65" s="13">
        <f>+D100</f>
        <v>381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6"/>
      <c r="H66" s="13"/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6"/>
      <c r="B67" s="2" t="str">
        <f>+A77</f>
        <v>Penzance &amp; St. Ives A</v>
      </c>
      <c r="C67" s="11"/>
      <c r="D67" s="7"/>
      <c r="E67" s="7"/>
      <c r="F67" s="13">
        <f>+D82</f>
        <v>382</v>
      </c>
      <c r="H67" s="48" t="s">
        <v>158</v>
      </c>
      <c r="J67" s="2" t="str">
        <f>+A89</f>
        <v>Hayle A</v>
      </c>
      <c r="L67" s="2"/>
      <c r="M67" s="2"/>
      <c r="N67" s="13">
        <f>+D94</f>
        <v>382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59"/>
      <c r="B68" s="50"/>
      <c r="C68" s="11"/>
      <c r="D68" s="7"/>
      <c r="E68" s="7"/>
      <c r="F68" s="13"/>
      <c r="H68" s="13"/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59"/>
      <c r="B69" s="2" t="str">
        <f>+A83</f>
        <v>St. Austell A</v>
      </c>
      <c r="C69" s="11"/>
      <c r="D69" s="7"/>
      <c r="E69" s="7"/>
      <c r="F69" s="13">
        <f>+D88</f>
        <v>394</v>
      </c>
      <c r="H69" s="13" t="s">
        <v>150</v>
      </c>
      <c r="J69" s="2" t="str">
        <f>+A101</f>
        <v>Average</v>
      </c>
      <c r="K69" s="11"/>
      <c r="L69" s="7"/>
      <c r="M69" s="7"/>
      <c r="N69" s="13">
        <f>+D107</f>
        <v>386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6"/>
      <c r="B70" s="4" t="s">
        <v>1</v>
      </c>
      <c r="C70" s="45" t="s">
        <v>3</v>
      </c>
      <c r="D70" s="7"/>
      <c r="E70" s="7"/>
      <c r="F70" s="5"/>
      <c r="G70" s="5"/>
      <c r="H70" s="12"/>
      <c r="I70" s="5"/>
      <c r="J70" s="5"/>
      <c r="K70" s="5"/>
      <c r="L70" s="5"/>
      <c r="M70" s="5"/>
      <c r="N70" s="5"/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3" t="s">
        <v>39</v>
      </c>
      <c r="B71" s="4" t="s">
        <v>0</v>
      </c>
      <c r="C71" s="46">
        <v>1</v>
      </c>
      <c r="D71" s="46">
        <v>2</v>
      </c>
      <c r="E71" s="46">
        <v>3</v>
      </c>
      <c r="F71" s="46">
        <v>4</v>
      </c>
      <c r="G71" s="46">
        <v>5</v>
      </c>
      <c r="H71" s="46">
        <v>6</v>
      </c>
      <c r="I71" s="46">
        <v>7</v>
      </c>
      <c r="J71" s="46">
        <v>8</v>
      </c>
      <c r="K71" s="46">
        <v>9</v>
      </c>
      <c r="L71" s="46">
        <v>10</v>
      </c>
      <c r="M71" s="14" t="s">
        <v>2</v>
      </c>
      <c r="N71" s="14" t="s">
        <v>0</v>
      </c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16" t="s">
        <v>45</v>
      </c>
      <c r="B72" s="18">
        <v>97.8</v>
      </c>
      <c r="C72" s="28">
        <v>98</v>
      </c>
      <c r="D72" s="17">
        <v>96</v>
      </c>
      <c r="E72" s="17"/>
      <c r="F72" s="17"/>
      <c r="G72" s="17"/>
      <c r="H72" s="17"/>
      <c r="I72" s="17"/>
      <c r="J72" s="17"/>
      <c r="K72" s="17"/>
      <c r="L72" s="17"/>
      <c r="M72" s="17">
        <f>SUM(C72:L72)</f>
        <v>194</v>
      </c>
      <c r="N72" s="49">
        <f>IF(COUNT(C72:L72),AVERAGE(C72:L72)," ")</f>
        <v>97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16" t="s">
        <v>46</v>
      </c>
      <c r="B73" s="17">
        <v>97.7</v>
      </c>
      <c r="C73" s="28">
        <v>99</v>
      </c>
      <c r="D73" s="13">
        <v>100</v>
      </c>
      <c r="E73" s="17"/>
      <c r="F73" s="17"/>
      <c r="G73" s="17"/>
      <c r="H73" s="17"/>
      <c r="I73" s="17"/>
      <c r="J73" s="17"/>
      <c r="K73" s="17"/>
      <c r="L73" s="17"/>
      <c r="M73" s="17">
        <f>SUM(C73:L73)</f>
        <v>199</v>
      </c>
      <c r="N73" s="49">
        <f>IF(COUNT(C73:L73),AVERAGE(C73:L73)," ")</f>
        <v>99.5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16" t="s">
        <v>47</v>
      </c>
      <c r="B74" s="17">
        <v>97.3</v>
      </c>
      <c r="C74" s="17">
        <v>96</v>
      </c>
      <c r="D74" s="47">
        <v>95</v>
      </c>
      <c r="E74" s="17"/>
      <c r="F74" s="17"/>
      <c r="G74" s="17"/>
      <c r="H74" s="17"/>
      <c r="I74" s="17"/>
      <c r="J74" s="17"/>
      <c r="K74" s="17"/>
      <c r="L74" s="17"/>
      <c r="M74" s="17">
        <f>SUM(C74:L74)</f>
        <v>191</v>
      </c>
      <c r="N74" s="49">
        <f>IF(COUNT(C74:L74),AVERAGE(C74:L74)," ")</f>
        <v>95.5</v>
      </c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16" t="s">
        <v>48</v>
      </c>
      <c r="B75" s="31">
        <v>96.7</v>
      </c>
      <c r="C75" s="20">
        <v>98</v>
      </c>
      <c r="D75" s="25">
        <v>98</v>
      </c>
      <c r="E75" s="20"/>
      <c r="F75" s="20"/>
      <c r="G75" s="20"/>
      <c r="H75" s="20"/>
      <c r="I75" s="20"/>
      <c r="J75" s="20"/>
      <c r="K75" s="20"/>
      <c r="L75" s="20"/>
      <c r="M75" s="20">
        <f>SUM(C75:L75)</f>
        <v>196</v>
      </c>
      <c r="N75" s="49">
        <f>IF(COUNT(C75:L75),AVERAGE(C75:L75)," ")</f>
        <v>98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24"/>
      <c r="B76" s="21">
        <f aca="true" t="shared" si="8" ref="B76:L76">SUM(B72:B75)</f>
        <v>389.5</v>
      </c>
      <c r="C76" s="20">
        <f t="shared" si="8"/>
        <v>391</v>
      </c>
      <c r="D76" s="20">
        <f t="shared" si="8"/>
        <v>389</v>
      </c>
      <c r="E76" s="20">
        <f t="shared" si="8"/>
        <v>0</v>
      </c>
      <c r="F76" s="20">
        <f t="shared" si="8"/>
        <v>0</v>
      </c>
      <c r="G76" s="20">
        <f t="shared" si="8"/>
        <v>0</v>
      </c>
      <c r="H76" s="20">
        <f t="shared" si="8"/>
        <v>0</v>
      </c>
      <c r="I76" s="20">
        <f t="shared" si="8"/>
        <v>0</v>
      </c>
      <c r="J76" s="20">
        <f t="shared" si="8"/>
        <v>0</v>
      </c>
      <c r="K76" s="20">
        <f t="shared" si="8"/>
        <v>0</v>
      </c>
      <c r="L76" s="20">
        <f t="shared" si="8"/>
        <v>0</v>
      </c>
      <c r="M76" s="20">
        <f>SUM(C76:L76)</f>
        <v>780</v>
      </c>
      <c r="N76" s="49"/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29" t="s">
        <v>21</v>
      </c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49" t="str">
        <f>IF(COUNT(C77:L77),AVERAGE(C77:L77)," ")</f>
        <v> 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72" t="s">
        <v>57</v>
      </c>
      <c r="B78" s="73">
        <v>97.9</v>
      </c>
      <c r="C78" s="67">
        <v>98</v>
      </c>
      <c r="D78" s="35">
        <v>96</v>
      </c>
      <c r="E78" s="17"/>
      <c r="F78" s="17"/>
      <c r="G78" s="17"/>
      <c r="H78" s="17"/>
      <c r="I78" s="17"/>
      <c r="J78" s="17"/>
      <c r="K78" s="17"/>
      <c r="L78" s="17"/>
      <c r="M78" s="17">
        <f>SUM(C78:L78)</f>
        <v>194</v>
      </c>
      <c r="N78" s="49">
        <f>IF(COUNT(C78:L78),AVERAGE(C78:L78)," ")</f>
        <v>97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72" t="s">
        <v>58</v>
      </c>
      <c r="B79" s="74">
        <v>97.4</v>
      </c>
      <c r="C79" s="67">
        <v>99</v>
      </c>
      <c r="D79" s="35">
        <v>95</v>
      </c>
      <c r="E79" s="17"/>
      <c r="F79" s="17"/>
      <c r="G79" s="17"/>
      <c r="H79" s="17"/>
      <c r="I79" s="17"/>
      <c r="J79" s="17"/>
      <c r="K79" s="17"/>
      <c r="L79" s="17"/>
      <c r="M79" s="17">
        <f>SUM(C79:L79)</f>
        <v>194</v>
      </c>
      <c r="N79" s="49">
        <f>IF(COUNT(C79:L79),AVERAGE(C79:L79)," ")</f>
        <v>97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72" t="s">
        <v>59</v>
      </c>
      <c r="B80" s="74">
        <v>96.5</v>
      </c>
      <c r="C80" s="67">
        <v>98</v>
      </c>
      <c r="D80" s="38">
        <v>95</v>
      </c>
      <c r="E80" s="26"/>
      <c r="F80" s="26"/>
      <c r="G80" s="26"/>
      <c r="H80" s="26"/>
      <c r="I80" s="26"/>
      <c r="J80" s="26"/>
      <c r="K80" s="26"/>
      <c r="L80" s="26"/>
      <c r="M80" s="17">
        <f>SUM(C80:L80)</f>
        <v>193</v>
      </c>
      <c r="N80" s="49">
        <f>IF(COUNT(C80:L80),AVERAGE(C80:L80)," ")</f>
        <v>96.5</v>
      </c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72" t="s">
        <v>60</v>
      </c>
      <c r="B81" s="74">
        <v>96.3</v>
      </c>
      <c r="C81" s="73">
        <v>95</v>
      </c>
      <c r="D81" s="75">
        <v>96</v>
      </c>
      <c r="E81" s="25"/>
      <c r="F81" s="25"/>
      <c r="G81" s="25"/>
      <c r="H81" s="25"/>
      <c r="I81" s="25"/>
      <c r="J81" s="25"/>
      <c r="K81" s="25"/>
      <c r="L81" s="25"/>
      <c r="M81" s="20">
        <f>SUM(C81:L81)</f>
        <v>191</v>
      </c>
      <c r="N81" s="49">
        <f>IF(COUNT(C81:L81),AVERAGE(C81:L81)," ")</f>
        <v>95.5</v>
      </c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23"/>
      <c r="B82" s="28">
        <f aca="true" t="shared" si="9" ref="B82:L82">SUM(B78:B81)</f>
        <v>388.1</v>
      </c>
      <c r="C82" s="20">
        <f t="shared" si="9"/>
        <v>390</v>
      </c>
      <c r="D82" s="20">
        <f t="shared" si="9"/>
        <v>382</v>
      </c>
      <c r="E82" s="20">
        <f t="shared" si="9"/>
        <v>0</v>
      </c>
      <c r="F82" s="20">
        <f t="shared" si="9"/>
        <v>0</v>
      </c>
      <c r="G82" s="20">
        <f t="shared" si="9"/>
        <v>0</v>
      </c>
      <c r="H82" s="20">
        <f t="shared" si="9"/>
        <v>0</v>
      </c>
      <c r="I82" s="20">
        <f t="shared" si="9"/>
        <v>0</v>
      </c>
      <c r="J82" s="20">
        <f t="shared" si="9"/>
        <v>0</v>
      </c>
      <c r="K82" s="20">
        <f t="shared" si="9"/>
        <v>0</v>
      </c>
      <c r="L82" s="20">
        <f t="shared" si="9"/>
        <v>0</v>
      </c>
      <c r="M82" s="20">
        <f>SUM(C82:L82)</f>
        <v>772</v>
      </c>
      <c r="N82" s="49"/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29" t="s">
        <v>28</v>
      </c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49" t="str">
        <f>IF(COUNT(C83:L83),AVERAGE(C83:L83)," ")</f>
        <v> </v>
      </c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24" t="s">
        <v>53</v>
      </c>
      <c r="B84" s="21">
        <v>98.1</v>
      </c>
      <c r="C84" s="28">
        <v>93</v>
      </c>
      <c r="D84" s="17">
        <v>99</v>
      </c>
      <c r="E84" s="17"/>
      <c r="F84" s="17"/>
      <c r="G84" s="17"/>
      <c r="H84" s="17"/>
      <c r="I84" s="17"/>
      <c r="J84" s="17"/>
      <c r="K84" s="17"/>
      <c r="L84" s="17"/>
      <c r="M84" s="17">
        <f>SUM(C84:L84)</f>
        <v>192</v>
      </c>
      <c r="N84" s="49">
        <f>IF(COUNT(C84:L84),AVERAGE(C84:L84)," ")</f>
        <v>96</v>
      </c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24" t="s">
        <v>54</v>
      </c>
      <c r="B85" s="21">
        <v>97.5</v>
      </c>
      <c r="C85" s="84">
        <v>94</v>
      </c>
      <c r="D85" s="17">
        <v>97</v>
      </c>
      <c r="E85" s="17"/>
      <c r="F85" s="17"/>
      <c r="G85" s="17"/>
      <c r="H85" s="17"/>
      <c r="I85" s="17"/>
      <c r="J85" s="17"/>
      <c r="K85" s="17"/>
      <c r="L85" s="17"/>
      <c r="M85" s="17">
        <f>SUM(C85:L85)</f>
        <v>191</v>
      </c>
      <c r="N85" s="49">
        <f>IF(COUNT(C85:L85),AVERAGE(C85:L85)," ")</f>
        <v>95.5</v>
      </c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24" t="s">
        <v>55</v>
      </c>
      <c r="B86" s="20">
        <v>95.5</v>
      </c>
      <c r="C86" s="17">
        <v>95</v>
      </c>
      <c r="D86" s="33">
        <v>100</v>
      </c>
      <c r="E86" s="26"/>
      <c r="F86" s="26"/>
      <c r="G86" s="26"/>
      <c r="H86" s="26"/>
      <c r="I86" s="26"/>
      <c r="J86" s="26"/>
      <c r="K86" s="26"/>
      <c r="L86" s="26"/>
      <c r="M86" s="17">
        <f>SUM(C86:L86)</f>
        <v>195</v>
      </c>
      <c r="N86" s="49">
        <f>IF(COUNT(C86:L86),AVERAGE(C86:L86)," ")</f>
        <v>97.5</v>
      </c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24" t="s">
        <v>56</v>
      </c>
      <c r="B87" s="34">
        <v>95.4</v>
      </c>
      <c r="C87" s="20">
        <v>96</v>
      </c>
      <c r="D87" s="25">
        <v>98</v>
      </c>
      <c r="E87" s="25"/>
      <c r="F87" s="25"/>
      <c r="G87" s="25"/>
      <c r="H87" s="25"/>
      <c r="I87" s="25"/>
      <c r="J87" s="25"/>
      <c r="K87" s="25"/>
      <c r="L87" s="25"/>
      <c r="M87" s="20">
        <f>SUM(C87:L87)</f>
        <v>194</v>
      </c>
      <c r="N87" s="49">
        <f>IF(COUNT(C87:L87),AVERAGE(C87:L87)," ")</f>
        <v>97</v>
      </c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24"/>
      <c r="B88" s="21">
        <f aca="true" t="shared" si="10" ref="B88:L88">SUM(B84:B87)</f>
        <v>386.5</v>
      </c>
      <c r="C88" s="20">
        <f t="shared" si="10"/>
        <v>378</v>
      </c>
      <c r="D88" s="20">
        <f t="shared" si="10"/>
        <v>394</v>
      </c>
      <c r="E88" s="20">
        <f t="shared" si="10"/>
        <v>0</v>
      </c>
      <c r="F88" s="20">
        <f t="shared" si="10"/>
        <v>0</v>
      </c>
      <c r="G88" s="20">
        <f t="shared" si="10"/>
        <v>0</v>
      </c>
      <c r="H88" s="20">
        <f t="shared" si="10"/>
        <v>0</v>
      </c>
      <c r="I88" s="20">
        <f t="shared" si="10"/>
        <v>0</v>
      </c>
      <c r="J88" s="20">
        <f t="shared" si="10"/>
        <v>0</v>
      </c>
      <c r="K88" s="20">
        <f t="shared" si="10"/>
        <v>0</v>
      </c>
      <c r="L88" s="20">
        <f t="shared" si="10"/>
        <v>0</v>
      </c>
      <c r="M88" s="20">
        <f>SUM(C88:L88)</f>
        <v>772</v>
      </c>
      <c r="N88" s="82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29" t="s">
        <v>30</v>
      </c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82"/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30" t="s">
        <v>41</v>
      </c>
      <c r="B90" s="20">
        <v>98.6</v>
      </c>
      <c r="C90" s="17">
        <v>97</v>
      </c>
      <c r="D90" s="17">
        <v>98</v>
      </c>
      <c r="E90" s="17"/>
      <c r="F90" s="17"/>
      <c r="G90" s="17"/>
      <c r="H90" s="17"/>
      <c r="I90" s="17"/>
      <c r="J90" s="17"/>
      <c r="K90" s="17"/>
      <c r="L90" s="17"/>
      <c r="M90" s="20">
        <f>SUM(C90:L90)</f>
        <v>195</v>
      </c>
      <c r="N90" s="49">
        <f>IF(COUNT(C90:L90),AVERAGE(C90:L90)," ")</f>
        <v>97.5</v>
      </c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24" t="s">
        <v>42</v>
      </c>
      <c r="B91" s="20">
        <v>96.7</v>
      </c>
      <c r="C91" s="17">
        <v>96</v>
      </c>
      <c r="D91" s="17">
        <v>98</v>
      </c>
      <c r="E91" s="17"/>
      <c r="F91" s="17"/>
      <c r="G91" s="17"/>
      <c r="H91" s="17"/>
      <c r="I91" s="17"/>
      <c r="J91" s="17"/>
      <c r="K91" s="17"/>
      <c r="L91" s="17"/>
      <c r="M91" s="20">
        <f>SUM(C91:L91)</f>
        <v>194</v>
      </c>
      <c r="N91" s="49">
        <f>IF(COUNT(C91:L91),AVERAGE(C91:L91)," ")</f>
        <v>97</v>
      </c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>
      <c r="A92" s="24" t="s">
        <v>43</v>
      </c>
      <c r="B92" s="21">
        <v>96.2</v>
      </c>
      <c r="C92" s="17">
        <v>90</v>
      </c>
      <c r="D92" s="26">
        <v>93</v>
      </c>
      <c r="E92" s="26"/>
      <c r="F92" s="26"/>
      <c r="G92" s="26"/>
      <c r="H92" s="26"/>
      <c r="I92" s="26"/>
      <c r="J92" s="26"/>
      <c r="K92" s="26"/>
      <c r="L92" s="26"/>
      <c r="M92" s="20">
        <f>SUM(C92:L92)</f>
        <v>183</v>
      </c>
      <c r="N92" s="49">
        <f>IF(COUNT(C92:L92),AVERAGE(C92:L92)," ")</f>
        <v>91.5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>
      <c r="A93" s="24" t="s">
        <v>44</v>
      </c>
      <c r="B93" s="20">
        <v>94.5</v>
      </c>
      <c r="C93" s="17">
        <v>92</v>
      </c>
      <c r="D93" s="26">
        <v>93</v>
      </c>
      <c r="E93" s="26"/>
      <c r="F93" s="26"/>
      <c r="G93" s="26"/>
      <c r="H93" s="26"/>
      <c r="I93" s="26"/>
      <c r="J93" s="26"/>
      <c r="K93" s="26"/>
      <c r="L93" s="26"/>
      <c r="M93" s="20">
        <f>SUM(C93:L93)</f>
        <v>185</v>
      </c>
      <c r="N93" s="49">
        <f>IF(COUNT(C93:L93),AVERAGE(C93:L93)," ")</f>
        <v>92.5</v>
      </c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>
      <c r="A94" s="6"/>
      <c r="B94" s="21">
        <f aca="true" t="shared" si="11" ref="B94:L94">SUM(B90:B93)</f>
        <v>386</v>
      </c>
      <c r="C94" s="20">
        <f t="shared" si="11"/>
        <v>375</v>
      </c>
      <c r="D94" s="20">
        <f t="shared" si="11"/>
        <v>382</v>
      </c>
      <c r="E94" s="20">
        <f t="shared" si="11"/>
        <v>0</v>
      </c>
      <c r="F94" s="20">
        <f t="shared" si="11"/>
        <v>0</v>
      </c>
      <c r="G94" s="20">
        <f t="shared" si="11"/>
        <v>0</v>
      </c>
      <c r="H94" s="20">
        <f t="shared" si="11"/>
        <v>0</v>
      </c>
      <c r="I94" s="20">
        <f t="shared" si="11"/>
        <v>0</v>
      </c>
      <c r="J94" s="20">
        <f t="shared" si="11"/>
        <v>0</v>
      </c>
      <c r="K94" s="20">
        <f t="shared" si="11"/>
        <v>0</v>
      </c>
      <c r="L94" s="20">
        <f t="shared" si="11"/>
        <v>0</v>
      </c>
      <c r="M94" s="20">
        <f>SUM(C94:L94)</f>
        <v>757</v>
      </c>
      <c r="N94" s="82"/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>
      <c r="A95" s="29" t="s">
        <v>29</v>
      </c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82"/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30" t="s">
        <v>49</v>
      </c>
      <c r="B96" s="20">
        <v>96.6</v>
      </c>
      <c r="C96" s="17">
        <v>98</v>
      </c>
      <c r="D96" s="17">
        <v>93</v>
      </c>
      <c r="E96" s="17"/>
      <c r="F96" s="17"/>
      <c r="G96" s="17"/>
      <c r="H96" s="17"/>
      <c r="I96" s="17"/>
      <c r="J96" s="17"/>
      <c r="K96" s="17"/>
      <c r="L96" s="17"/>
      <c r="M96" s="20">
        <f>SUM(C96:L96)</f>
        <v>191</v>
      </c>
      <c r="N96" s="49">
        <f>IF(COUNT(C96:L96),AVERAGE(C96:L96)," ")</f>
        <v>95.5</v>
      </c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24" t="s">
        <v>50</v>
      </c>
      <c r="B97" s="20">
        <v>96.5</v>
      </c>
      <c r="C97" s="17">
        <v>96</v>
      </c>
      <c r="D97" s="17">
        <v>96</v>
      </c>
      <c r="E97" s="17"/>
      <c r="F97" s="17"/>
      <c r="G97" s="17"/>
      <c r="H97" s="17"/>
      <c r="I97" s="17"/>
      <c r="J97" s="17"/>
      <c r="K97" s="17"/>
      <c r="L97" s="17"/>
      <c r="M97" s="20">
        <f>SUM(C97:L97)</f>
        <v>192</v>
      </c>
      <c r="N97" s="49">
        <f>IF(COUNT(C97:L97),AVERAGE(C97:L97)," ")</f>
        <v>96</v>
      </c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24" t="s">
        <v>51</v>
      </c>
      <c r="B98" s="21">
        <v>96.5</v>
      </c>
      <c r="C98" s="17">
        <v>96</v>
      </c>
      <c r="D98" s="26">
        <v>95</v>
      </c>
      <c r="E98" s="26"/>
      <c r="F98" s="26"/>
      <c r="G98" s="26"/>
      <c r="H98" s="26"/>
      <c r="I98" s="26"/>
      <c r="J98" s="26"/>
      <c r="K98" s="26"/>
      <c r="L98" s="26"/>
      <c r="M98" s="20">
        <f>SUM(C98:L98)</f>
        <v>191</v>
      </c>
      <c r="N98" s="49">
        <f>IF(COUNT(C98:L98),AVERAGE(C98:L98)," ")</f>
        <v>95.5</v>
      </c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24" t="s">
        <v>52</v>
      </c>
      <c r="B99" s="20">
        <v>96.4</v>
      </c>
      <c r="C99" s="17">
        <v>97</v>
      </c>
      <c r="D99" s="26">
        <v>97</v>
      </c>
      <c r="E99" s="26"/>
      <c r="F99" s="26"/>
      <c r="G99" s="26"/>
      <c r="H99" s="26"/>
      <c r="I99" s="26"/>
      <c r="J99" s="26"/>
      <c r="K99" s="26"/>
      <c r="L99" s="26"/>
      <c r="M99" s="20">
        <f>SUM(C99:L99)</f>
        <v>194</v>
      </c>
      <c r="N99" s="49">
        <f>IF(COUNT(C99:L99),AVERAGE(C99:L99)," ")</f>
        <v>97</v>
      </c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6"/>
      <c r="B100" s="21">
        <f aca="true" t="shared" si="12" ref="B100:L100">SUM(B96:B99)</f>
        <v>386</v>
      </c>
      <c r="C100" s="20">
        <f t="shared" si="12"/>
        <v>387</v>
      </c>
      <c r="D100" s="20">
        <f t="shared" si="12"/>
        <v>381</v>
      </c>
      <c r="E100" s="20">
        <f t="shared" si="12"/>
        <v>0</v>
      </c>
      <c r="F100" s="20">
        <f t="shared" si="12"/>
        <v>0</v>
      </c>
      <c r="G100" s="20">
        <f t="shared" si="12"/>
        <v>0</v>
      </c>
      <c r="H100" s="20">
        <f t="shared" si="12"/>
        <v>0</v>
      </c>
      <c r="I100" s="20">
        <f t="shared" si="12"/>
        <v>0</v>
      </c>
      <c r="J100" s="20">
        <f t="shared" si="12"/>
        <v>0</v>
      </c>
      <c r="K100" s="20">
        <f t="shared" si="12"/>
        <v>0</v>
      </c>
      <c r="L100" s="20">
        <f t="shared" si="12"/>
        <v>0</v>
      </c>
      <c r="M100" s="20">
        <f>SUM(C100:L100)</f>
        <v>768</v>
      </c>
      <c r="N100" s="20"/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29" t="s">
        <v>0</v>
      </c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6" t="s">
        <v>39</v>
      </c>
      <c r="B102" s="20"/>
      <c r="C102" s="17">
        <v>389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20"/>
      <c r="N102" s="17"/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6" t="s">
        <v>40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20"/>
      <c r="N103" s="17"/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6" t="s">
        <v>28</v>
      </c>
      <c r="B104" s="21"/>
      <c r="C104" s="17"/>
      <c r="D104" s="26">
        <v>386</v>
      </c>
      <c r="E104" s="26"/>
      <c r="F104" s="26"/>
      <c r="G104" s="26"/>
      <c r="H104" s="26"/>
      <c r="I104" s="26"/>
      <c r="J104" s="26"/>
      <c r="K104" s="26"/>
      <c r="L104" s="26"/>
      <c r="M104" s="20"/>
      <c r="N104" s="17"/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6" t="s">
        <v>30</v>
      </c>
      <c r="B105" s="20"/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0"/>
      <c r="N105" s="17"/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6" t="s">
        <v>29</v>
      </c>
      <c r="B106" s="20"/>
      <c r="C106" s="17"/>
      <c r="D106" s="26"/>
      <c r="E106" s="26"/>
      <c r="F106" s="26"/>
      <c r="G106" s="26"/>
      <c r="H106" s="26"/>
      <c r="I106" s="26"/>
      <c r="J106" s="26"/>
      <c r="K106" s="26"/>
      <c r="L106" s="26"/>
      <c r="M106" s="20"/>
      <c r="N106" s="17"/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6"/>
      <c r="B107" s="20"/>
      <c r="C107" s="20">
        <f aca="true" t="shared" si="13" ref="C107:L107">SUM(C102:C106)</f>
        <v>389</v>
      </c>
      <c r="D107" s="20">
        <f t="shared" si="13"/>
        <v>386</v>
      </c>
      <c r="E107" s="20">
        <f t="shared" si="13"/>
        <v>0</v>
      </c>
      <c r="F107" s="20">
        <f t="shared" si="13"/>
        <v>0</v>
      </c>
      <c r="G107" s="20">
        <f t="shared" si="13"/>
        <v>0</v>
      </c>
      <c r="H107" s="20">
        <f t="shared" si="13"/>
        <v>0</v>
      </c>
      <c r="I107" s="20">
        <f t="shared" si="13"/>
        <v>0</v>
      </c>
      <c r="J107" s="20">
        <f t="shared" si="13"/>
        <v>0</v>
      </c>
      <c r="K107" s="20">
        <f t="shared" si="13"/>
        <v>0</v>
      </c>
      <c r="L107" s="20">
        <f t="shared" si="13"/>
        <v>0</v>
      </c>
      <c r="M107" s="20">
        <f>SUM(C107:L107)</f>
        <v>775</v>
      </c>
      <c r="N107" s="20"/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6"/>
      <c r="B109" s="20"/>
      <c r="C109" s="20"/>
      <c r="D109" s="22" t="s">
        <v>7</v>
      </c>
      <c r="E109" s="19" t="s">
        <v>8</v>
      </c>
      <c r="F109" s="19" t="s">
        <v>9</v>
      </c>
      <c r="G109" s="19" t="s">
        <v>10</v>
      </c>
      <c r="H109" s="19" t="s">
        <v>11</v>
      </c>
      <c r="I109" s="19" t="s">
        <v>12</v>
      </c>
      <c r="J109" s="20"/>
      <c r="K109" s="20"/>
      <c r="L109" s="20"/>
      <c r="M109" s="20"/>
      <c r="N109" s="20"/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15" t="str">
        <f>+A71</f>
        <v>City of Truro A</v>
      </c>
      <c r="B110" s="20"/>
      <c r="C110" s="20"/>
      <c r="D110" s="25">
        <f>+J64</f>
        <v>2</v>
      </c>
      <c r="E110" s="25">
        <v>2</v>
      </c>
      <c r="F110" s="25">
        <v>0</v>
      </c>
      <c r="G110" s="25">
        <v>0</v>
      </c>
      <c r="H110" s="25">
        <f aca="true" t="shared" si="14" ref="H110:H115">+E110*2+F110</f>
        <v>4</v>
      </c>
      <c r="I110" s="25">
        <f>+M76</f>
        <v>780</v>
      </c>
      <c r="J110" s="20"/>
      <c r="L110" s="20"/>
      <c r="M110" s="20"/>
      <c r="N110" s="20"/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15" t="str">
        <f>+A83</f>
        <v>St. Austell A</v>
      </c>
      <c r="B111" s="20"/>
      <c r="C111" s="20"/>
      <c r="D111" s="25">
        <f>+J64</f>
        <v>2</v>
      </c>
      <c r="E111" s="25">
        <v>2</v>
      </c>
      <c r="F111" s="25">
        <v>0</v>
      </c>
      <c r="G111" s="25">
        <v>0</v>
      </c>
      <c r="H111" s="25">
        <f t="shared" si="14"/>
        <v>4</v>
      </c>
      <c r="I111" s="25">
        <f>+M88</f>
        <v>772</v>
      </c>
      <c r="J111" s="20"/>
      <c r="K111" s="20"/>
      <c r="L111" s="20"/>
      <c r="M111" s="20"/>
      <c r="N111" s="20"/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15" t="str">
        <f>+A77</f>
        <v>Penzance &amp; St. Ives A</v>
      </c>
      <c r="B112" s="20"/>
      <c r="C112" s="20"/>
      <c r="D112" s="25">
        <f>+J64</f>
        <v>2</v>
      </c>
      <c r="E112" s="25">
        <v>1</v>
      </c>
      <c r="F112" s="25">
        <v>1</v>
      </c>
      <c r="G112" s="25">
        <v>0</v>
      </c>
      <c r="H112" s="25">
        <f t="shared" si="14"/>
        <v>3</v>
      </c>
      <c r="I112" s="25">
        <f>+M82</f>
        <v>772</v>
      </c>
      <c r="J112" s="5"/>
      <c r="K112" s="5"/>
      <c r="L112" s="5"/>
      <c r="M112" s="5"/>
      <c r="N112" s="5"/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15" t="str">
        <f>+A89</f>
        <v>Hayle A</v>
      </c>
      <c r="B113" s="20"/>
      <c r="C113" s="20"/>
      <c r="D113" s="25">
        <f>+J64</f>
        <v>2</v>
      </c>
      <c r="E113" s="25">
        <v>0</v>
      </c>
      <c r="F113" s="25">
        <v>1</v>
      </c>
      <c r="G113" s="25">
        <v>1</v>
      </c>
      <c r="H113" s="25">
        <f t="shared" si="14"/>
        <v>1</v>
      </c>
      <c r="I113" s="25">
        <f>+M94</f>
        <v>757</v>
      </c>
      <c r="J113" s="5"/>
      <c r="K113" s="5"/>
      <c r="L113" s="5"/>
      <c r="M113" s="5"/>
      <c r="N113" s="5"/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15" t="str">
        <f>+A101</f>
        <v>Average</v>
      </c>
      <c r="B114" s="20"/>
      <c r="C114" s="20"/>
      <c r="D114" s="25">
        <f>+J64</f>
        <v>2</v>
      </c>
      <c r="E114" s="25">
        <v>0</v>
      </c>
      <c r="F114" s="25">
        <v>0</v>
      </c>
      <c r="G114" s="25">
        <v>2</v>
      </c>
      <c r="H114" s="25">
        <f t="shared" si="14"/>
        <v>0</v>
      </c>
      <c r="I114" s="25">
        <f>+M107</f>
        <v>775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15" t="str">
        <f>+A95</f>
        <v>City of Truro B</v>
      </c>
      <c r="B115" s="20"/>
      <c r="C115" s="20"/>
      <c r="D115" s="25">
        <f>+J64</f>
        <v>2</v>
      </c>
      <c r="E115" s="25">
        <v>0</v>
      </c>
      <c r="F115" s="25">
        <v>0</v>
      </c>
      <c r="G115" s="25">
        <v>2</v>
      </c>
      <c r="H115" s="25">
        <f t="shared" si="14"/>
        <v>0</v>
      </c>
      <c r="I115" s="25">
        <f>+M100</f>
        <v>768</v>
      </c>
      <c r="J115" s="39"/>
      <c r="K115" s="39"/>
      <c r="L115" s="39"/>
      <c r="M115" s="39"/>
      <c r="N115" s="39"/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41"/>
      <c r="B116" s="35"/>
      <c r="C116" s="35"/>
      <c r="D116" s="77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0:28" ht="12.75" customHeight="1">
      <c r="J117" s="73"/>
      <c r="K117" s="73"/>
      <c r="L117" s="73"/>
      <c r="M117" s="73"/>
      <c r="N117" s="35"/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8"/>
      <c r="B118" s="8"/>
      <c r="E118" s="48" t="s">
        <v>5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8"/>
      <c r="B119" s="8"/>
      <c r="F119" s="48" t="s">
        <v>6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5:28" ht="12.75" customHeight="1">
      <c r="E120" s="1"/>
      <c r="G120" s="48" t="s">
        <v>4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85" t="s">
        <v>147</v>
      </c>
      <c r="G121" s="48" t="s">
        <v>38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6:28" ht="12.75" customHeight="1">
      <c r="F122" s="48" t="s">
        <v>27</v>
      </c>
      <c r="J122" s="13">
        <v>3</v>
      </c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2"/>
      <c r="B123" s="32" t="str">
        <f>+A129</f>
        <v>City of Truro A</v>
      </c>
      <c r="C123" s="9"/>
      <c r="D123" s="4"/>
      <c r="E123" s="4"/>
      <c r="F123" s="13">
        <f>+E134</f>
        <v>384</v>
      </c>
      <c r="H123" s="48" t="s">
        <v>151</v>
      </c>
      <c r="J123" s="2" t="str">
        <f>+A147</f>
        <v>Hayle A</v>
      </c>
      <c r="L123" s="2"/>
      <c r="M123" s="2"/>
      <c r="N123" s="13">
        <f>+E152</f>
        <v>385</v>
      </c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6"/>
      <c r="H124" s="13"/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6"/>
      <c r="B125" s="2" t="str">
        <f>+A135</f>
        <v>Penzance &amp; St. Ives A</v>
      </c>
      <c r="C125" s="11"/>
      <c r="D125" s="7"/>
      <c r="E125" s="7"/>
      <c r="F125" s="13">
        <f>+E140</f>
        <v>390</v>
      </c>
      <c r="H125" s="48" t="s">
        <v>150</v>
      </c>
      <c r="J125" s="2" t="str">
        <f>+A141</f>
        <v>St. Austell A</v>
      </c>
      <c r="K125" s="11"/>
      <c r="L125" s="7"/>
      <c r="M125" s="7"/>
      <c r="N125" s="13">
        <f>+E146</f>
        <v>388</v>
      </c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59"/>
      <c r="B126" s="50"/>
      <c r="C126" s="11"/>
      <c r="D126" s="7"/>
      <c r="E126" s="7"/>
      <c r="F126" s="13"/>
      <c r="H126" s="13"/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59"/>
      <c r="B127" s="50" t="str">
        <f>+A153</f>
        <v>City of Truro B</v>
      </c>
      <c r="C127" s="11"/>
      <c r="D127" s="7"/>
      <c r="E127" s="7"/>
      <c r="F127" s="13">
        <f>+E158</f>
        <v>390</v>
      </c>
      <c r="H127" s="13" t="s">
        <v>150</v>
      </c>
      <c r="J127" s="2" t="str">
        <f>+A159</f>
        <v>Average</v>
      </c>
      <c r="K127" s="11"/>
      <c r="L127" s="7"/>
      <c r="M127" s="7"/>
      <c r="N127" s="13">
        <f>+E165</f>
        <v>386</v>
      </c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6"/>
      <c r="B128" s="4" t="s">
        <v>1</v>
      </c>
      <c r="C128" s="45" t="s">
        <v>3</v>
      </c>
      <c r="D128" s="7"/>
      <c r="E128" s="7"/>
      <c r="F128" s="5"/>
      <c r="G128" s="5"/>
      <c r="H128" s="12"/>
      <c r="I128" s="5"/>
      <c r="J128" s="5"/>
      <c r="K128" s="5"/>
      <c r="L128" s="5"/>
      <c r="M128" s="5"/>
      <c r="N128" s="5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3" t="s">
        <v>39</v>
      </c>
      <c r="B129" s="4" t="s">
        <v>0</v>
      </c>
      <c r="C129" s="46">
        <v>1</v>
      </c>
      <c r="D129" s="46">
        <v>2</v>
      </c>
      <c r="E129" s="46">
        <v>3</v>
      </c>
      <c r="F129" s="46">
        <v>4</v>
      </c>
      <c r="G129" s="46">
        <v>5</v>
      </c>
      <c r="H129" s="46">
        <v>6</v>
      </c>
      <c r="I129" s="46">
        <v>7</v>
      </c>
      <c r="J129" s="46">
        <v>8</v>
      </c>
      <c r="K129" s="46">
        <v>9</v>
      </c>
      <c r="L129" s="46">
        <v>10</v>
      </c>
      <c r="M129" s="14" t="s">
        <v>2</v>
      </c>
      <c r="N129" s="14" t="s">
        <v>0</v>
      </c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16" t="s">
        <v>45</v>
      </c>
      <c r="B130" s="18">
        <v>97.8</v>
      </c>
      <c r="C130" s="28">
        <v>98</v>
      </c>
      <c r="D130" s="17">
        <v>96</v>
      </c>
      <c r="E130" s="17">
        <v>96</v>
      </c>
      <c r="F130" s="17">
        <v>97</v>
      </c>
      <c r="G130" s="17"/>
      <c r="H130" s="17"/>
      <c r="I130" s="17"/>
      <c r="J130" s="17"/>
      <c r="K130" s="17"/>
      <c r="L130" s="17"/>
      <c r="M130" s="17">
        <f>SUM(C130:L130)</f>
        <v>387</v>
      </c>
      <c r="N130" s="49">
        <f>IF(COUNT(C130:L130),AVERAGE(C130:L130)," ")</f>
        <v>96.75</v>
      </c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16" t="s">
        <v>46</v>
      </c>
      <c r="B131" s="17">
        <v>97.7</v>
      </c>
      <c r="C131" s="28">
        <v>99</v>
      </c>
      <c r="D131" s="13">
        <v>100</v>
      </c>
      <c r="E131" s="17">
        <v>97</v>
      </c>
      <c r="F131" s="17">
        <v>96</v>
      </c>
      <c r="G131" s="17"/>
      <c r="H131" s="17"/>
      <c r="I131" s="17"/>
      <c r="J131" s="17"/>
      <c r="K131" s="17"/>
      <c r="L131" s="17"/>
      <c r="M131" s="17">
        <f>SUM(C131:L131)</f>
        <v>392</v>
      </c>
      <c r="N131" s="49">
        <f>IF(COUNT(C131:L131),AVERAGE(C131:L131)," ")</f>
        <v>98</v>
      </c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16" t="s">
        <v>47</v>
      </c>
      <c r="B132" s="17">
        <v>97.3</v>
      </c>
      <c r="C132" s="17">
        <v>96</v>
      </c>
      <c r="D132" s="47">
        <v>95</v>
      </c>
      <c r="E132" s="17">
        <v>94</v>
      </c>
      <c r="F132" s="17">
        <v>96</v>
      </c>
      <c r="G132" s="17"/>
      <c r="H132" s="17"/>
      <c r="I132" s="17"/>
      <c r="J132" s="17"/>
      <c r="K132" s="17"/>
      <c r="L132" s="17"/>
      <c r="M132" s="17">
        <f>SUM(C132:L132)</f>
        <v>381</v>
      </c>
      <c r="N132" s="49">
        <f>IF(COUNT(C132:L132),AVERAGE(C132:L132)," ")</f>
        <v>95.25</v>
      </c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16" t="s">
        <v>48</v>
      </c>
      <c r="B133" s="31">
        <v>96.7</v>
      </c>
      <c r="C133" s="20">
        <v>98</v>
      </c>
      <c r="D133" s="25">
        <v>98</v>
      </c>
      <c r="E133" s="20">
        <v>97</v>
      </c>
      <c r="F133" s="20">
        <v>94</v>
      </c>
      <c r="G133" s="20"/>
      <c r="H133" s="20"/>
      <c r="I133" s="20"/>
      <c r="J133" s="20"/>
      <c r="K133" s="20"/>
      <c r="L133" s="20"/>
      <c r="M133" s="20">
        <f>SUM(C133:L133)</f>
        <v>387</v>
      </c>
      <c r="N133" s="49">
        <f>IF(COUNT(C133:L133),AVERAGE(C133:L133)," ")</f>
        <v>96.75</v>
      </c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>
      <c r="A134" s="24"/>
      <c r="B134" s="21">
        <f aca="true" t="shared" si="15" ref="B134:L134">SUM(B130:B133)</f>
        <v>389.5</v>
      </c>
      <c r="C134" s="20">
        <f t="shared" si="15"/>
        <v>391</v>
      </c>
      <c r="D134" s="20">
        <f t="shared" si="15"/>
        <v>389</v>
      </c>
      <c r="E134" s="20">
        <f t="shared" si="15"/>
        <v>384</v>
      </c>
      <c r="F134" s="20">
        <f t="shared" si="15"/>
        <v>383</v>
      </c>
      <c r="G134" s="20">
        <f t="shared" si="15"/>
        <v>0</v>
      </c>
      <c r="H134" s="20">
        <f t="shared" si="15"/>
        <v>0</v>
      </c>
      <c r="I134" s="20">
        <f t="shared" si="15"/>
        <v>0</v>
      </c>
      <c r="J134" s="20">
        <f t="shared" si="15"/>
        <v>0</v>
      </c>
      <c r="K134" s="20">
        <f t="shared" si="15"/>
        <v>0</v>
      </c>
      <c r="L134" s="20">
        <f t="shared" si="15"/>
        <v>0</v>
      </c>
      <c r="M134" s="20">
        <f>SUM(C134:L134)</f>
        <v>1547</v>
      </c>
      <c r="N134" s="49"/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>
      <c r="A135" s="29" t="s">
        <v>21</v>
      </c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49" t="str">
        <f>IF(COUNT(C135:L135),AVERAGE(C135:L135)," ")</f>
        <v> </v>
      </c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>
      <c r="A136" s="72" t="s">
        <v>57</v>
      </c>
      <c r="B136" s="73">
        <v>97.9</v>
      </c>
      <c r="C136" s="67">
        <v>98</v>
      </c>
      <c r="D136" s="35">
        <v>96</v>
      </c>
      <c r="E136" s="17">
        <v>96</v>
      </c>
      <c r="F136" s="17"/>
      <c r="G136" s="17"/>
      <c r="H136" s="17"/>
      <c r="I136" s="17"/>
      <c r="J136" s="17"/>
      <c r="K136" s="17"/>
      <c r="L136" s="17"/>
      <c r="M136" s="17">
        <f>SUM(C136:L136)</f>
        <v>290</v>
      </c>
      <c r="N136" s="49">
        <f>IF(COUNT(C136:L136),AVERAGE(C136:L136)," ")</f>
        <v>96.66666666666667</v>
      </c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>
      <c r="A137" s="72" t="s">
        <v>58</v>
      </c>
      <c r="B137" s="74">
        <v>97.4</v>
      </c>
      <c r="C137" s="67">
        <v>99</v>
      </c>
      <c r="D137" s="35">
        <v>95</v>
      </c>
      <c r="E137" s="17">
        <v>98</v>
      </c>
      <c r="F137" s="17"/>
      <c r="G137" s="17"/>
      <c r="H137" s="17"/>
      <c r="I137" s="17"/>
      <c r="J137" s="17"/>
      <c r="K137" s="17"/>
      <c r="L137" s="17"/>
      <c r="M137" s="17">
        <f>SUM(C137:L137)</f>
        <v>292</v>
      </c>
      <c r="N137" s="49">
        <f>IF(COUNT(C137:L137),AVERAGE(C137:L137)," ")</f>
        <v>97.33333333333333</v>
      </c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72" t="s">
        <v>59</v>
      </c>
      <c r="B138" s="74">
        <v>96.5</v>
      </c>
      <c r="C138" s="67">
        <v>98</v>
      </c>
      <c r="D138" s="38">
        <v>95</v>
      </c>
      <c r="E138" s="26">
        <v>98</v>
      </c>
      <c r="F138" s="26"/>
      <c r="G138" s="26"/>
      <c r="H138" s="26"/>
      <c r="I138" s="26"/>
      <c r="J138" s="26"/>
      <c r="K138" s="26"/>
      <c r="L138" s="26"/>
      <c r="M138" s="17">
        <f>SUM(C138:L138)</f>
        <v>291</v>
      </c>
      <c r="N138" s="49">
        <f>IF(COUNT(C138:L138),AVERAGE(C138:L138)," ")</f>
        <v>97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>
      <c r="A139" s="72" t="s">
        <v>60</v>
      </c>
      <c r="B139" s="74">
        <v>96.3</v>
      </c>
      <c r="C139" s="73">
        <v>95</v>
      </c>
      <c r="D139" s="75">
        <v>96</v>
      </c>
      <c r="E139" s="25">
        <v>98</v>
      </c>
      <c r="F139" s="25"/>
      <c r="G139" s="25"/>
      <c r="H139" s="25"/>
      <c r="I139" s="25"/>
      <c r="J139" s="25"/>
      <c r="K139" s="25"/>
      <c r="L139" s="25"/>
      <c r="M139" s="20">
        <f>SUM(C139:L139)</f>
        <v>289</v>
      </c>
      <c r="N139" s="49">
        <f>IF(COUNT(C139:L139),AVERAGE(C139:L139)," ")</f>
        <v>96.33333333333333</v>
      </c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23"/>
      <c r="B140" s="28">
        <f aca="true" t="shared" si="16" ref="B140:L140">SUM(B136:B139)</f>
        <v>388.1</v>
      </c>
      <c r="C140" s="20">
        <f t="shared" si="16"/>
        <v>390</v>
      </c>
      <c r="D140" s="20">
        <f t="shared" si="16"/>
        <v>382</v>
      </c>
      <c r="E140" s="20">
        <f t="shared" si="16"/>
        <v>390</v>
      </c>
      <c r="F140" s="20">
        <f t="shared" si="16"/>
        <v>0</v>
      </c>
      <c r="G140" s="20">
        <f t="shared" si="16"/>
        <v>0</v>
      </c>
      <c r="H140" s="20">
        <f t="shared" si="16"/>
        <v>0</v>
      </c>
      <c r="I140" s="20">
        <f t="shared" si="16"/>
        <v>0</v>
      </c>
      <c r="J140" s="20">
        <f t="shared" si="16"/>
        <v>0</v>
      </c>
      <c r="K140" s="20">
        <f t="shared" si="16"/>
        <v>0</v>
      </c>
      <c r="L140" s="20">
        <f t="shared" si="16"/>
        <v>0</v>
      </c>
      <c r="M140" s="20">
        <f>SUM(C140:L140)</f>
        <v>1162</v>
      </c>
      <c r="N140" s="49"/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29" t="s">
        <v>28</v>
      </c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49" t="str">
        <f>IF(COUNT(C141:L141),AVERAGE(C141:L141)," ")</f>
        <v> </v>
      </c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24" t="s">
        <v>53</v>
      </c>
      <c r="B142" s="21">
        <v>98.1</v>
      </c>
      <c r="C142" s="28">
        <v>93</v>
      </c>
      <c r="D142" s="17">
        <v>99</v>
      </c>
      <c r="E142" s="17">
        <v>95</v>
      </c>
      <c r="F142" s="17"/>
      <c r="G142" s="17"/>
      <c r="H142" s="17"/>
      <c r="I142" s="17"/>
      <c r="J142" s="17"/>
      <c r="K142" s="17"/>
      <c r="L142" s="17"/>
      <c r="M142" s="17">
        <f>SUM(C142:L142)</f>
        <v>287</v>
      </c>
      <c r="N142" s="49">
        <f>IF(COUNT(C142:L142),AVERAGE(C142:L142)," ")</f>
        <v>95.66666666666667</v>
      </c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24" t="s">
        <v>54</v>
      </c>
      <c r="B143" s="21">
        <v>97.5</v>
      </c>
      <c r="C143" s="84">
        <v>94</v>
      </c>
      <c r="D143" s="17">
        <v>97</v>
      </c>
      <c r="E143" s="17">
        <v>98</v>
      </c>
      <c r="F143" s="17"/>
      <c r="G143" s="17"/>
      <c r="H143" s="17"/>
      <c r="I143" s="17"/>
      <c r="J143" s="17"/>
      <c r="K143" s="17"/>
      <c r="L143" s="17"/>
      <c r="M143" s="17">
        <f>SUM(C143:L143)</f>
        <v>289</v>
      </c>
      <c r="N143" s="49">
        <f>IF(COUNT(C143:L143),AVERAGE(C143:L143)," ")</f>
        <v>96.33333333333333</v>
      </c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24" t="s">
        <v>55</v>
      </c>
      <c r="B144" s="20">
        <v>95.5</v>
      </c>
      <c r="C144" s="17">
        <v>95</v>
      </c>
      <c r="D144" s="33">
        <v>100</v>
      </c>
      <c r="E144" s="26">
        <v>98</v>
      </c>
      <c r="F144" s="26"/>
      <c r="G144" s="26"/>
      <c r="H144" s="26"/>
      <c r="I144" s="26"/>
      <c r="J144" s="26"/>
      <c r="K144" s="26"/>
      <c r="L144" s="26"/>
      <c r="M144" s="17">
        <f>SUM(C144:L144)</f>
        <v>293</v>
      </c>
      <c r="N144" s="49">
        <f>IF(COUNT(C144:L144),AVERAGE(C144:L144)," ")</f>
        <v>97.66666666666667</v>
      </c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24" t="s">
        <v>56</v>
      </c>
      <c r="B145" s="34">
        <v>95.4</v>
      </c>
      <c r="C145" s="20">
        <v>96</v>
      </c>
      <c r="D145" s="25">
        <v>98</v>
      </c>
      <c r="E145" s="25">
        <v>97</v>
      </c>
      <c r="F145" s="25"/>
      <c r="G145" s="25"/>
      <c r="H145" s="25"/>
      <c r="I145" s="25"/>
      <c r="J145" s="25"/>
      <c r="K145" s="25"/>
      <c r="L145" s="25"/>
      <c r="M145" s="20">
        <f>SUM(C145:L145)</f>
        <v>291</v>
      </c>
      <c r="N145" s="49">
        <f>IF(COUNT(C145:L145),AVERAGE(C145:L145)," ")</f>
        <v>97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24"/>
      <c r="B146" s="21">
        <f aca="true" t="shared" si="17" ref="B146:L146">SUM(B142:B145)</f>
        <v>386.5</v>
      </c>
      <c r="C146" s="20">
        <f t="shared" si="17"/>
        <v>378</v>
      </c>
      <c r="D146" s="20">
        <f t="shared" si="17"/>
        <v>394</v>
      </c>
      <c r="E146" s="20">
        <f t="shared" si="17"/>
        <v>388</v>
      </c>
      <c r="F146" s="20">
        <f t="shared" si="17"/>
        <v>0</v>
      </c>
      <c r="G146" s="20">
        <f t="shared" si="17"/>
        <v>0</v>
      </c>
      <c r="H146" s="20">
        <f t="shared" si="17"/>
        <v>0</v>
      </c>
      <c r="I146" s="20">
        <f t="shared" si="17"/>
        <v>0</v>
      </c>
      <c r="J146" s="20">
        <f t="shared" si="17"/>
        <v>0</v>
      </c>
      <c r="K146" s="20">
        <f t="shared" si="17"/>
        <v>0</v>
      </c>
      <c r="L146" s="20">
        <f t="shared" si="17"/>
        <v>0</v>
      </c>
      <c r="M146" s="20">
        <f>SUM(C146:L146)</f>
        <v>1160</v>
      </c>
      <c r="N146" s="82"/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29" t="s">
        <v>30</v>
      </c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82"/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30" t="s">
        <v>41</v>
      </c>
      <c r="B148" s="20">
        <v>98.6</v>
      </c>
      <c r="C148" s="17">
        <v>97</v>
      </c>
      <c r="D148" s="17">
        <v>98</v>
      </c>
      <c r="E148" s="17">
        <v>99</v>
      </c>
      <c r="F148" s="17"/>
      <c r="G148" s="17"/>
      <c r="H148" s="17"/>
      <c r="I148" s="17"/>
      <c r="J148" s="17"/>
      <c r="K148" s="17"/>
      <c r="L148" s="17"/>
      <c r="M148" s="20">
        <f>SUM(C148:L148)</f>
        <v>294</v>
      </c>
      <c r="N148" s="49">
        <f>IF(COUNT(C148:L148),AVERAGE(C148:L148)," ")</f>
        <v>98</v>
      </c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24" t="s">
        <v>42</v>
      </c>
      <c r="B149" s="20">
        <v>96.7</v>
      </c>
      <c r="C149" s="17">
        <v>96</v>
      </c>
      <c r="D149" s="17">
        <v>98</v>
      </c>
      <c r="E149" s="17">
        <v>97</v>
      </c>
      <c r="F149" s="17"/>
      <c r="G149" s="17"/>
      <c r="H149" s="17"/>
      <c r="I149" s="17"/>
      <c r="J149" s="17"/>
      <c r="K149" s="17"/>
      <c r="L149" s="17"/>
      <c r="M149" s="20">
        <f>SUM(C149:L149)</f>
        <v>291</v>
      </c>
      <c r="N149" s="49">
        <f>IF(COUNT(C149:L149),AVERAGE(C149:L149)," ")</f>
        <v>97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24" t="s">
        <v>43</v>
      </c>
      <c r="B150" s="21">
        <v>96.2</v>
      </c>
      <c r="C150" s="17">
        <v>90</v>
      </c>
      <c r="D150" s="26">
        <v>93</v>
      </c>
      <c r="E150" s="26">
        <v>95</v>
      </c>
      <c r="F150" s="26"/>
      <c r="G150" s="26"/>
      <c r="H150" s="26"/>
      <c r="I150" s="26"/>
      <c r="J150" s="26"/>
      <c r="K150" s="26"/>
      <c r="L150" s="26"/>
      <c r="M150" s="20">
        <f>SUM(C150:L150)</f>
        <v>278</v>
      </c>
      <c r="N150" s="49">
        <f>IF(COUNT(C150:L150),AVERAGE(C150:L150)," ")</f>
        <v>92.66666666666667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24" t="s">
        <v>44</v>
      </c>
      <c r="B151" s="20">
        <v>94.5</v>
      </c>
      <c r="C151" s="17">
        <v>92</v>
      </c>
      <c r="D151" s="26">
        <v>93</v>
      </c>
      <c r="E151" s="26">
        <v>94</v>
      </c>
      <c r="F151" s="26"/>
      <c r="G151" s="26"/>
      <c r="H151" s="26"/>
      <c r="I151" s="26"/>
      <c r="J151" s="26"/>
      <c r="K151" s="26"/>
      <c r="L151" s="26"/>
      <c r="M151" s="20">
        <f>SUM(C151:L151)</f>
        <v>279</v>
      </c>
      <c r="N151" s="49">
        <f>IF(COUNT(C151:L151),AVERAGE(C151:L151)," ")</f>
        <v>93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6"/>
      <c r="B152" s="21">
        <f aca="true" t="shared" si="18" ref="B152:L152">SUM(B148:B151)</f>
        <v>386</v>
      </c>
      <c r="C152" s="20">
        <f t="shared" si="18"/>
        <v>375</v>
      </c>
      <c r="D152" s="20">
        <f t="shared" si="18"/>
        <v>382</v>
      </c>
      <c r="E152" s="20">
        <f t="shared" si="18"/>
        <v>385</v>
      </c>
      <c r="F152" s="20">
        <f t="shared" si="18"/>
        <v>0</v>
      </c>
      <c r="G152" s="20">
        <f t="shared" si="18"/>
        <v>0</v>
      </c>
      <c r="H152" s="20">
        <f t="shared" si="18"/>
        <v>0</v>
      </c>
      <c r="I152" s="20">
        <f t="shared" si="18"/>
        <v>0</v>
      </c>
      <c r="J152" s="20">
        <f t="shared" si="18"/>
        <v>0</v>
      </c>
      <c r="K152" s="20">
        <f t="shared" si="18"/>
        <v>0</v>
      </c>
      <c r="L152" s="20">
        <f t="shared" si="18"/>
        <v>0</v>
      </c>
      <c r="M152" s="20">
        <f>SUM(C152:L152)</f>
        <v>1142</v>
      </c>
      <c r="N152" s="82"/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29" t="s">
        <v>29</v>
      </c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82"/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30" t="s">
        <v>49</v>
      </c>
      <c r="B154" s="20">
        <v>96.6</v>
      </c>
      <c r="C154" s="17">
        <v>98</v>
      </c>
      <c r="D154" s="17">
        <v>93</v>
      </c>
      <c r="E154" s="17">
        <v>98</v>
      </c>
      <c r="F154" s="17">
        <v>98</v>
      </c>
      <c r="G154" s="17"/>
      <c r="H154" s="17"/>
      <c r="I154" s="17"/>
      <c r="J154" s="17"/>
      <c r="K154" s="17"/>
      <c r="L154" s="17"/>
      <c r="M154" s="20">
        <f>SUM(C154:L154)</f>
        <v>387</v>
      </c>
      <c r="N154" s="49">
        <f>IF(COUNT(C154:L154),AVERAGE(C154:L154)," ")</f>
        <v>96.75</v>
      </c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24" t="s">
        <v>50</v>
      </c>
      <c r="B155" s="20">
        <v>96.5</v>
      </c>
      <c r="C155" s="17">
        <v>96</v>
      </c>
      <c r="D155" s="17">
        <v>96</v>
      </c>
      <c r="E155" s="17">
        <v>96</v>
      </c>
      <c r="F155" s="17">
        <v>92</v>
      </c>
      <c r="G155" s="17"/>
      <c r="H155" s="17"/>
      <c r="I155" s="17"/>
      <c r="J155" s="17"/>
      <c r="K155" s="17"/>
      <c r="L155" s="17"/>
      <c r="M155" s="20">
        <f>SUM(C155:L155)</f>
        <v>380</v>
      </c>
      <c r="N155" s="49">
        <f>IF(COUNT(C155:L155),AVERAGE(C155:L155)," ")</f>
        <v>95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24" t="s">
        <v>51</v>
      </c>
      <c r="B156" s="21">
        <v>96.5</v>
      </c>
      <c r="C156" s="17">
        <v>96</v>
      </c>
      <c r="D156" s="26">
        <v>95</v>
      </c>
      <c r="E156" s="26">
        <v>97</v>
      </c>
      <c r="F156" s="26">
        <v>93</v>
      </c>
      <c r="G156" s="26"/>
      <c r="H156" s="26"/>
      <c r="I156" s="26"/>
      <c r="J156" s="26"/>
      <c r="K156" s="26"/>
      <c r="L156" s="26"/>
      <c r="M156" s="20">
        <f>SUM(C156:L156)</f>
        <v>381</v>
      </c>
      <c r="N156" s="49">
        <f>IF(COUNT(C156:L156),AVERAGE(C156:L156)," ")</f>
        <v>95.25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24" t="s">
        <v>52</v>
      </c>
      <c r="B157" s="20">
        <v>96.4</v>
      </c>
      <c r="C157" s="17">
        <v>97</v>
      </c>
      <c r="D157" s="26">
        <v>97</v>
      </c>
      <c r="E157" s="26">
        <v>99</v>
      </c>
      <c r="F157" s="26">
        <v>98</v>
      </c>
      <c r="G157" s="26"/>
      <c r="H157" s="26"/>
      <c r="I157" s="26"/>
      <c r="J157" s="26"/>
      <c r="K157" s="26"/>
      <c r="L157" s="26"/>
      <c r="M157" s="20">
        <f>SUM(C157:L157)</f>
        <v>391</v>
      </c>
      <c r="N157" s="49">
        <f>IF(COUNT(C157:L157),AVERAGE(C157:L157)," ")</f>
        <v>97.75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6"/>
      <c r="B158" s="21">
        <f aca="true" t="shared" si="19" ref="B158:L158">SUM(B154:B157)</f>
        <v>386</v>
      </c>
      <c r="C158" s="20">
        <f t="shared" si="19"/>
        <v>387</v>
      </c>
      <c r="D158" s="20">
        <f t="shared" si="19"/>
        <v>381</v>
      </c>
      <c r="E158" s="20">
        <f t="shared" si="19"/>
        <v>390</v>
      </c>
      <c r="F158" s="20">
        <f t="shared" si="19"/>
        <v>381</v>
      </c>
      <c r="G158" s="20">
        <f t="shared" si="19"/>
        <v>0</v>
      </c>
      <c r="H158" s="20">
        <f t="shared" si="19"/>
        <v>0</v>
      </c>
      <c r="I158" s="20">
        <f t="shared" si="19"/>
        <v>0</v>
      </c>
      <c r="J158" s="20">
        <f t="shared" si="19"/>
        <v>0</v>
      </c>
      <c r="K158" s="20">
        <f t="shared" si="19"/>
        <v>0</v>
      </c>
      <c r="L158" s="20">
        <f t="shared" si="19"/>
        <v>0</v>
      </c>
      <c r="M158" s="20">
        <f>SUM(C158:L158)</f>
        <v>1539</v>
      </c>
      <c r="N158" s="20"/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29" t="s">
        <v>0</v>
      </c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6" t="s">
        <v>39</v>
      </c>
      <c r="B160" s="20"/>
      <c r="C160" s="17">
        <v>389</v>
      </c>
      <c r="D160" s="17"/>
      <c r="E160" s="17"/>
      <c r="F160" s="17"/>
      <c r="G160" s="17"/>
      <c r="H160" s="17"/>
      <c r="I160" s="17"/>
      <c r="J160" s="17"/>
      <c r="K160" s="17"/>
      <c r="L160" s="17"/>
      <c r="M160" s="20"/>
      <c r="N160" s="17"/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6" t="s">
        <v>40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20"/>
      <c r="N161" s="17"/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6" t="s">
        <v>28</v>
      </c>
      <c r="B162" s="21"/>
      <c r="C162" s="17"/>
      <c r="D162" s="26">
        <v>386</v>
      </c>
      <c r="E162" s="26"/>
      <c r="F162" s="26"/>
      <c r="G162" s="26"/>
      <c r="H162" s="26"/>
      <c r="I162" s="26"/>
      <c r="J162" s="26"/>
      <c r="K162" s="26"/>
      <c r="L162" s="26"/>
      <c r="M162" s="20"/>
      <c r="N162" s="17"/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6" t="s">
        <v>30</v>
      </c>
      <c r="B163" s="20"/>
      <c r="C163" s="17"/>
      <c r="D163" s="26"/>
      <c r="E163" s="26"/>
      <c r="F163" s="26"/>
      <c r="G163" s="26"/>
      <c r="H163" s="26"/>
      <c r="I163" s="26"/>
      <c r="J163" s="26"/>
      <c r="K163" s="26"/>
      <c r="L163" s="26"/>
      <c r="M163" s="20"/>
      <c r="N163" s="17"/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6" t="s">
        <v>29</v>
      </c>
      <c r="B164" s="20"/>
      <c r="C164" s="17"/>
      <c r="D164" s="26"/>
      <c r="E164" s="26">
        <v>386</v>
      </c>
      <c r="F164" s="26"/>
      <c r="G164" s="26"/>
      <c r="H164" s="26"/>
      <c r="I164" s="26"/>
      <c r="J164" s="26"/>
      <c r="K164" s="26"/>
      <c r="L164" s="26"/>
      <c r="M164" s="20"/>
      <c r="N164" s="17"/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6"/>
      <c r="B165" s="20"/>
      <c r="C165" s="20">
        <f aca="true" t="shared" si="20" ref="C165:L165">SUM(C160:C164)</f>
        <v>389</v>
      </c>
      <c r="D165" s="20">
        <f t="shared" si="20"/>
        <v>386</v>
      </c>
      <c r="E165" s="20">
        <f t="shared" si="20"/>
        <v>386</v>
      </c>
      <c r="F165" s="20">
        <f t="shared" si="20"/>
        <v>0</v>
      </c>
      <c r="G165" s="20">
        <f t="shared" si="20"/>
        <v>0</v>
      </c>
      <c r="H165" s="20">
        <f t="shared" si="20"/>
        <v>0</v>
      </c>
      <c r="I165" s="20">
        <f t="shared" si="20"/>
        <v>0</v>
      </c>
      <c r="J165" s="20">
        <f t="shared" si="20"/>
        <v>0</v>
      </c>
      <c r="K165" s="20">
        <f t="shared" si="20"/>
        <v>0</v>
      </c>
      <c r="L165" s="20">
        <f t="shared" si="20"/>
        <v>0</v>
      </c>
      <c r="M165" s="20">
        <f>SUM(C165:L165)</f>
        <v>1161</v>
      </c>
      <c r="N165" s="20"/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6"/>
      <c r="B167" s="20"/>
      <c r="C167" s="20"/>
      <c r="D167" s="22" t="s">
        <v>7</v>
      </c>
      <c r="E167" s="19" t="s">
        <v>8</v>
      </c>
      <c r="F167" s="19" t="s">
        <v>9</v>
      </c>
      <c r="G167" s="19" t="s">
        <v>10</v>
      </c>
      <c r="H167" s="19" t="s">
        <v>11</v>
      </c>
      <c r="I167" s="19" t="s">
        <v>12</v>
      </c>
      <c r="J167" s="20"/>
      <c r="K167" s="20"/>
      <c r="L167" s="20"/>
      <c r="M167" s="20"/>
      <c r="N167" s="20"/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15" t="str">
        <f>+A135</f>
        <v>Penzance &amp; St. Ives A</v>
      </c>
      <c r="B168" s="20"/>
      <c r="C168" s="20"/>
      <c r="D168" s="25">
        <f>+J122</f>
        <v>3</v>
      </c>
      <c r="E168" s="25">
        <v>2</v>
      </c>
      <c r="F168" s="25">
        <v>1</v>
      </c>
      <c r="G168" s="25">
        <v>0</v>
      </c>
      <c r="H168" s="25">
        <f aca="true" t="shared" si="21" ref="H168:H173">+E168*2+F168</f>
        <v>5</v>
      </c>
      <c r="I168" s="25">
        <f>+M140</f>
        <v>1162</v>
      </c>
      <c r="J168" s="20"/>
      <c r="L168" s="20"/>
      <c r="M168" s="20"/>
      <c r="N168" s="20"/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15" t="str">
        <f>+A129</f>
        <v>City of Truro A</v>
      </c>
      <c r="B169" s="20"/>
      <c r="C169" s="20"/>
      <c r="D169" s="25">
        <f>+J122</f>
        <v>3</v>
      </c>
      <c r="E169" s="25">
        <v>2</v>
      </c>
      <c r="F169" s="25">
        <v>0</v>
      </c>
      <c r="G169" s="25">
        <v>1</v>
      </c>
      <c r="H169" s="25">
        <f t="shared" si="21"/>
        <v>4</v>
      </c>
      <c r="I169" s="25">
        <f>+M134</f>
        <v>1547</v>
      </c>
      <c r="J169" s="20"/>
      <c r="K169" s="20"/>
      <c r="L169" s="20"/>
      <c r="M169" s="20"/>
      <c r="N169" s="20"/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5" t="str">
        <f>+A141</f>
        <v>St. Austell A</v>
      </c>
      <c r="B170" s="20"/>
      <c r="C170" s="20"/>
      <c r="D170" s="25">
        <f>+J122</f>
        <v>3</v>
      </c>
      <c r="E170" s="25">
        <v>2</v>
      </c>
      <c r="F170" s="25">
        <v>0</v>
      </c>
      <c r="G170" s="25">
        <v>1</v>
      </c>
      <c r="H170" s="25">
        <f t="shared" si="21"/>
        <v>4</v>
      </c>
      <c r="I170" s="25">
        <f>+M146</f>
        <v>1160</v>
      </c>
      <c r="J170" s="5"/>
      <c r="K170" s="5"/>
      <c r="L170" s="5"/>
      <c r="M170" s="5"/>
      <c r="N170" s="5"/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5" t="str">
        <f>+A147</f>
        <v>Hayle A</v>
      </c>
      <c r="B171" s="20"/>
      <c r="C171" s="20"/>
      <c r="D171" s="25">
        <f>+J122</f>
        <v>3</v>
      </c>
      <c r="E171" s="25">
        <v>1</v>
      </c>
      <c r="F171" s="25">
        <v>1</v>
      </c>
      <c r="G171" s="25">
        <v>1</v>
      </c>
      <c r="H171" s="25">
        <f>+E171*2+F171</f>
        <v>3</v>
      </c>
      <c r="I171" s="25">
        <f>+M152</f>
        <v>1142</v>
      </c>
      <c r="J171" s="5"/>
      <c r="K171" s="5"/>
      <c r="L171" s="5"/>
      <c r="M171" s="5"/>
      <c r="N171" s="5"/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15" t="str">
        <f>+A153</f>
        <v>City of Truro B</v>
      </c>
      <c r="B172" s="20"/>
      <c r="C172" s="20"/>
      <c r="D172" s="25">
        <f>+J122</f>
        <v>3</v>
      </c>
      <c r="E172" s="25">
        <v>1</v>
      </c>
      <c r="F172" s="25">
        <v>0</v>
      </c>
      <c r="G172" s="25">
        <v>2</v>
      </c>
      <c r="H172" s="25">
        <f>+E172*2+F172</f>
        <v>2</v>
      </c>
      <c r="I172" s="25">
        <f>+M158</f>
        <v>1539</v>
      </c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15" t="str">
        <f>+A159</f>
        <v>Average</v>
      </c>
      <c r="B173" s="20"/>
      <c r="C173" s="20"/>
      <c r="D173" s="25">
        <f>+J122</f>
        <v>3</v>
      </c>
      <c r="E173" s="25">
        <v>0</v>
      </c>
      <c r="F173" s="25">
        <v>0</v>
      </c>
      <c r="G173" s="25">
        <v>3</v>
      </c>
      <c r="H173" s="25">
        <f t="shared" si="21"/>
        <v>0</v>
      </c>
      <c r="I173" s="25">
        <f>+M165</f>
        <v>1161</v>
      </c>
      <c r="J173" s="39"/>
      <c r="K173" s="39"/>
      <c r="L173" s="39"/>
      <c r="M173" s="39"/>
      <c r="N173" s="39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0:28" ht="12.75" customHeight="1">
      <c r="J174" s="73"/>
      <c r="K174" s="73"/>
      <c r="L174" s="73"/>
      <c r="M174" s="73"/>
      <c r="N174" s="78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0:28" ht="12.75" customHeight="1">
      <c r="J175" s="35"/>
      <c r="K175" s="35"/>
      <c r="L175" s="35"/>
      <c r="M175" s="73"/>
      <c r="N175" s="66"/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>
      <c r="A176" s="8"/>
      <c r="B176" s="8"/>
      <c r="E176" s="48" t="s">
        <v>5</v>
      </c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>
      <c r="A177" s="8"/>
      <c r="B177" s="8"/>
      <c r="F177" s="48" t="s">
        <v>6</v>
      </c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5:28" ht="12.75" customHeight="1">
      <c r="E178" s="1"/>
      <c r="G178" s="48" t="s">
        <v>4</v>
      </c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>
      <c r="A179" s="85" t="s">
        <v>147</v>
      </c>
      <c r="G179" s="48" t="s">
        <v>38</v>
      </c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6:28" ht="12.75" customHeight="1">
      <c r="F180" s="48" t="s">
        <v>27</v>
      </c>
      <c r="J180" s="13">
        <v>4</v>
      </c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>
      <c r="A181" s="2"/>
      <c r="B181" s="32" t="str">
        <f>+A187</f>
        <v>City of Truro A</v>
      </c>
      <c r="C181" s="9"/>
      <c r="D181" s="4"/>
      <c r="E181" s="4"/>
      <c r="F181" s="13">
        <f>+F192</f>
        <v>383</v>
      </c>
      <c r="H181" s="48" t="s">
        <v>151</v>
      </c>
      <c r="J181" s="2" t="str">
        <f>+A199</f>
        <v>St. Austell A</v>
      </c>
      <c r="K181" s="11"/>
      <c r="L181" s="7"/>
      <c r="M181" s="7"/>
      <c r="N181" s="13">
        <f>+F204</f>
        <v>385</v>
      </c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>
      <c r="A182" s="6"/>
      <c r="H182" s="13"/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>
      <c r="A183" s="6"/>
      <c r="B183" s="2" t="str">
        <f>+A193</f>
        <v>Penzance &amp; St. Ives A</v>
      </c>
      <c r="C183" s="11"/>
      <c r="D183" s="7"/>
      <c r="E183" s="7"/>
      <c r="F183" s="13">
        <f>+F198</f>
        <v>390</v>
      </c>
      <c r="H183" s="48" t="s">
        <v>150</v>
      </c>
      <c r="J183" s="2" t="str">
        <f>+A217</f>
        <v>Average</v>
      </c>
      <c r="K183" s="11"/>
      <c r="L183" s="7"/>
      <c r="M183" s="7"/>
      <c r="N183" s="13">
        <f>+F223</f>
        <v>388</v>
      </c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>
      <c r="A184" s="59"/>
      <c r="B184" s="50"/>
      <c r="C184" s="11"/>
      <c r="D184" s="7"/>
      <c r="E184" s="7"/>
      <c r="F184" s="13"/>
      <c r="H184" s="13"/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>
      <c r="A185" s="59"/>
      <c r="B185" s="2" t="str">
        <f>+A205</f>
        <v>Hayle A</v>
      </c>
      <c r="D185" s="2"/>
      <c r="E185" s="2"/>
      <c r="F185" s="13">
        <f>+F210</f>
        <v>390</v>
      </c>
      <c r="H185" s="13" t="s">
        <v>150</v>
      </c>
      <c r="J185" s="50" t="str">
        <f>+A211</f>
        <v>City of Truro B</v>
      </c>
      <c r="K185" s="11"/>
      <c r="L185" s="7"/>
      <c r="M185" s="7"/>
      <c r="N185" s="13">
        <f>+F216</f>
        <v>381</v>
      </c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6"/>
      <c r="B186" s="4" t="s">
        <v>1</v>
      </c>
      <c r="C186" s="45" t="s">
        <v>3</v>
      </c>
      <c r="D186" s="7"/>
      <c r="E186" s="7"/>
      <c r="F186" s="5"/>
      <c r="G186" s="5"/>
      <c r="H186" s="12"/>
      <c r="I186" s="5"/>
      <c r="J186" s="5"/>
      <c r="K186" s="5"/>
      <c r="L186" s="5"/>
      <c r="M186" s="5"/>
      <c r="N186" s="5"/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>
      <c r="A187" s="3" t="s">
        <v>39</v>
      </c>
      <c r="B187" s="4" t="s">
        <v>0</v>
      </c>
      <c r="C187" s="46">
        <v>1</v>
      </c>
      <c r="D187" s="46">
        <v>2</v>
      </c>
      <c r="E187" s="46">
        <v>3</v>
      </c>
      <c r="F187" s="46">
        <v>4</v>
      </c>
      <c r="G187" s="46">
        <v>5</v>
      </c>
      <c r="H187" s="46">
        <v>6</v>
      </c>
      <c r="I187" s="46">
        <v>7</v>
      </c>
      <c r="J187" s="46">
        <v>8</v>
      </c>
      <c r="K187" s="46">
        <v>9</v>
      </c>
      <c r="L187" s="46">
        <v>10</v>
      </c>
      <c r="M187" s="14" t="s">
        <v>2</v>
      </c>
      <c r="N187" s="14" t="s">
        <v>0</v>
      </c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16" t="s">
        <v>45</v>
      </c>
      <c r="B188" s="18">
        <v>97.8</v>
      </c>
      <c r="C188" s="28">
        <v>98</v>
      </c>
      <c r="D188" s="17">
        <v>96</v>
      </c>
      <c r="E188" s="17">
        <v>96</v>
      </c>
      <c r="F188" s="17">
        <v>97</v>
      </c>
      <c r="G188" s="17">
        <v>99</v>
      </c>
      <c r="H188" s="17"/>
      <c r="I188" s="17"/>
      <c r="J188" s="17"/>
      <c r="K188" s="17"/>
      <c r="L188" s="17"/>
      <c r="M188" s="17">
        <f>SUM(C188:L188)</f>
        <v>486</v>
      </c>
      <c r="N188" s="49">
        <f>IF(COUNT(C188:L188),AVERAGE(C188:L188)," ")</f>
        <v>97.2</v>
      </c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16" t="s">
        <v>46</v>
      </c>
      <c r="B189" s="17">
        <v>97.7</v>
      </c>
      <c r="C189" s="28">
        <v>99</v>
      </c>
      <c r="D189" s="13">
        <v>100</v>
      </c>
      <c r="E189" s="17">
        <v>97</v>
      </c>
      <c r="F189" s="17">
        <v>96</v>
      </c>
      <c r="G189" s="17">
        <v>98</v>
      </c>
      <c r="H189" s="17"/>
      <c r="I189" s="17"/>
      <c r="J189" s="17"/>
      <c r="K189" s="17"/>
      <c r="L189" s="17"/>
      <c r="M189" s="17">
        <f>SUM(C189:L189)</f>
        <v>490</v>
      </c>
      <c r="N189" s="49">
        <f>IF(COUNT(C189:L189),AVERAGE(C189:L189)," ")</f>
        <v>98</v>
      </c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16" t="s">
        <v>47</v>
      </c>
      <c r="B190" s="17">
        <v>97.3</v>
      </c>
      <c r="C190" s="17">
        <v>96</v>
      </c>
      <c r="D190" s="47">
        <v>95</v>
      </c>
      <c r="E190" s="17">
        <v>94</v>
      </c>
      <c r="F190" s="17">
        <v>96</v>
      </c>
      <c r="G190" s="17">
        <v>99</v>
      </c>
      <c r="H190" s="17"/>
      <c r="I190" s="17"/>
      <c r="J190" s="17"/>
      <c r="K190" s="17"/>
      <c r="L190" s="17"/>
      <c r="M190" s="17">
        <f>SUM(C190:L190)</f>
        <v>480</v>
      </c>
      <c r="N190" s="49">
        <f>IF(COUNT(C190:L190),AVERAGE(C190:L190)," ")</f>
        <v>96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16" t="s">
        <v>48</v>
      </c>
      <c r="B191" s="31">
        <v>96.7</v>
      </c>
      <c r="C191" s="20">
        <v>98</v>
      </c>
      <c r="D191" s="25">
        <v>98</v>
      </c>
      <c r="E191" s="20">
        <v>97</v>
      </c>
      <c r="F191" s="20">
        <v>94</v>
      </c>
      <c r="G191" s="20">
        <v>97</v>
      </c>
      <c r="H191" s="20"/>
      <c r="I191" s="20"/>
      <c r="J191" s="20"/>
      <c r="K191" s="20"/>
      <c r="L191" s="20"/>
      <c r="M191" s="20">
        <f>SUM(C191:L191)</f>
        <v>484</v>
      </c>
      <c r="N191" s="49">
        <f>IF(COUNT(C191:L191),AVERAGE(C191:L191)," ")</f>
        <v>96.8</v>
      </c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24"/>
      <c r="B192" s="21">
        <f aca="true" t="shared" si="22" ref="B192:L192">SUM(B188:B191)</f>
        <v>389.5</v>
      </c>
      <c r="C192" s="20">
        <f t="shared" si="22"/>
        <v>391</v>
      </c>
      <c r="D192" s="20">
        <f t="shared" si="22"/>
        <v>389</v>
      </c>
      <c r="E192" s="20">
        <f t="shared" si="22"/>
        <v>384</v>
      </c>
      <c r="F192" s="20">
        <f t="shared" si="22"/>
        <v>383</v>
      </c>
      <c r="G192" s="20">
        <f t="shared" si="22"/>
        <v>393</v>
      </c>
      <c r="H192" s="20">
        <f t="shared" si="22"/>
        <v>0</v>
      </c>
      <c r="I192" s="20">
        <f t="shared" si="22"/>
        <v>0</v>
      </c>
      <c r="J192" s="20">
        <f t="shared" si="22"/>
        <v>0</v>
      </c>
      <c r="K192" s="20">
        <f t="shared" si="22"/>
        <v>0</v>
      </c>
      <c r="L192" s="20">
        <f t="shared" si="22"/>
        <v>0</v>
      </c>
      <c r="M192" s="20">
        <f>SUM(C192:L192)</f>
        <v>1940</v>
      </c>
      <c r="N192" s="49"/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29" t="s">
        <v>21</v>
      </c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49" t="str">
        <f>IF(COUNT(C193:L193),AVERAGE(C193:L193)," ")</f>
        <v> </v>
      </c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72" t="s">
        <v>57</v>
      </c>
      <c r="B194" s="73">
        <v>97.9</v>
      </c>
      <c r="C194" s="67">
        <v>98</v>
      </c>
      <c r="D194" s="35">
        <v>96</v>
      </c>
      <c r="E194" s="17">
        <v>96</v>
      </c>
      <c r="F194" s="17">
        <v>94</v>
      </c>
      <c r="G194" s="17"/>
      <c r="H194" s="17"/>
      <c r="I194" s="17"/>
      <c r="J194" s="17"/>
      <c r="K194" s="17"/>
      <c r="L194" s="17"/>
      <c r="M194" s="17">
        <f>SUM(C194:L194)</f>
        <v>384</v>
      </c>
      <c r="N194" s="49">
        <f>IF(COUNT(C194:L194),AVERAGE(C194:L194)," ")</f>
        <v>96</v>
      </c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72" t="s">
        <v>58</v>
      </c>
      <c r="B195" s="74">
        <v>97.4</v>
      </c>
      <c r="C195" s="67">
        <v>99</v>
      </c>
      <c r="D195" s="35">
        <v>95</v>
      </c>
      <c r="E195" s="17">
        <v>98</v>
      </c>
      <c r="F195" s="17">
        <v>97</v>
      </c>
      <c r="G195" s="17"/>
      <c r="H195" s="17"/>
      <c r="I195" s="17"/>
      <c r="J195" s="17"/>
      <c r="K195" s="17"/>
      <c r="L195" s="17"/>
      <c r="M195" s="17">
        <f>SUM(C195:L195)</f>
        <v>389</v>
      </c>
      <c r="N195" s="49">
        <f>IF(COUNT(C195:L195),AVERAGE(C195:L195)," ")</f>
        <v>97.25</v>
      </c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72" t="s">
        <v>59</v>
      </c>
      <c r="B196" s="74">
        <v>96.5</v>
      </c>
      <c r="C196" s="67">
        <v>98</v>
      </c>
      <c r="D196" s="38">
        <v>95</v>
      </c>
      <c r="E196" s="26">
        <v>98</v>
      </c>
      <c r="F196" s="33">
        <v>100</v>
      </c>
      <c r="G196" s="26"/>
      <c r="H196" s="26"/>
      <c r="I196" s="26"/>
      <c r="J196" s="26"/>
      <c r="K196" s="26"/>
      <c r="L196" s="26"/>
      <c r="M196" s="17">
        <f>SUM(C196:L196)</f>
        <v>391</v>
      </c>
      <c r="N196" s="49">
        <f>IF(COUNT(C196:L196),AVERAGE(C196:L196)," ")</f>
        <v>97.75</v>
      </c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72" t="s">
        <v>60</v>
      </c>
      <c r="B197" s="74">
        <v>96.3</v>
      </c>
      <c r="C197" s="73">
        <v>95</v>
      </c>
      <c r="D197" s="75">
        <v>96</v>
      </c>
      <c r="E197" s="25">
        <v>98</v>
      </c>
      <c r="F197" s="25">
        <v>99</v>
      </c>
      <c r="G197" s="25"/>
      <c r="H197" s="25"/>
      <c r="I197" s="25"/>
      <c r="J197" s="25"/>
      <c r="K197" s="25"/>
      <c r="L197" s="25"/>
      <c r="M197" s="20">
        <f>SUM(C197:L197)</f>
        <v>388</v>
      </c>
      <c r="N197" s="49">
        <f>IF(COUNT(C197:L197),AVERAGE(C197:L197)," ")</f>
        <v>97</v>
      </c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23"/>
      <c r="B198" s="28">
        <f aca="true" t="shared" si="23" ref="B198:L198">SUM(B194:B197)</f>
        <v>388.1</v>
      </c>
      <c r="C198" s="20">
        <f t="shared" si="23"/>
        <v>390</v>
      </c>
      <c r="D198" s="20">
        <f t="shared" si="23"/>
        <v>382</v>
      </c>
      <c r="E198" s="20">
        <f t="shared" si="23"/>
        <v>390</v>
      </c>
      <c r="F198" s="20">
        <f t="shared" si="23"/>
        <v>390</v>
      </c>
      <c r="G198" s="20">
        <f t="shared" si="23"/>
        <v>0</v>
      </c>
      <c r="H198" s="20">
        <f t="shared" si="23"/>
        <v>0</v>
      </c>
      <c r="I198" s="20">
        <f t="shared" si="23"/>
        <v>0</v>
      </c>
      <c r="J198" s="20">
        <f t="shared" si="23"/>
        <v>0</v>
      </c>
      <c r="K198" s="20">
        <f t="shared" si="23"/>
        <v>0</v>
      </c>
      <c r="L198" s="20">
        <f t="shared" si="23"/>
        <v>0</v>
      </c>
      <c r="M198" s="20">
        <f>SUM(C198:L198)</f>
        <v>1552</v>
      </c>
      <c r="N198" s="49"/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29" t="s">
        <v>28</v>
      </c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49" t="str">
        <f>IF(COUNT(C199:L199),AVERAGE(C199:L199)," ")</f>
        <v> </v>
      </c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>
      <c r="A200" s="24" t="s">
        <v>53</v>
      </c>
      <c r="B200" s="21">
        <v>98.1</v>
      </c>
      <c r="C200" s="28">
        <v>93</v>
      </c>
      <c r="D200" s="17">
        <v>99</v>
      </c>
      <c r="E200" s="17">
        <v>95</v>
      </c>
      <c r="F200" s="17">
        <v>99</v>
      </c>
      <c r="G200" s="17"/>
      <c r="H200" s="17"/>
      <c r="I200" s="17"/>
      <c r="J200" s="17"/>
      <c r="K200" s="17"/>
      <c r="L200" s="17"/>
      <c r="M200" s="17">
        <f>SUM(C200:L200)</f>
        <v>386</v>
      </c>
      <c r="N200" s="49">
        <f>IF(COUNT(C200:L200),AVERAGE(C200:L200)," ")</f>
        <v>96.5</v>
      </c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24" t="s">
        <v>54</v>
      </c>
      <c r="B201" s="21">
        <v>97.5</v>
      </c>
      <c r="C201" s="84">
        <v>94</v>
      </c>
      <c r="D201" s="17">
        <v>97</v>
      </c>
      <c r="E201" s="17">
        <v>98</v>
      </c>
      <c r="F201" s="17">
        <v>95</v>
      </c>
      <c r="G201" s="17"/>
      <c r="H201" s="17"/>
      <c r="I201" s="17"/>
      <c r="J201" s="17"/>
      <c r="K201" s="17"/>
      <c r="L201" s="17"/>
      <c r="M201" s="17">
        <f>SUM(C201:L201)</f>
        <v>384</v>
      </c>
      <c r="N201" s="49">
        <f>IF(COUNT(C201:L201),AVERAGE(C201:L201)," ")</f>
        <v>96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>
      <c r="A202" s="24" t="s">
        <v>55</v>
      </c>
      <c r="B202" s="20">
        <v>95.5</v>
      </c>
      <c r="C202" s="17">
        <v>95</v>
      </c>
      <c r="D202" s="33">
        <v>100</v>
      </c>
      <c r="E202" s="26">
        <v>98</v>
      </c>
      <c r="F202" s="26">
        <v>96</v>
      </c>
      <c r="G202" s="26"/>
      <c r="H202" s="26"/>
      <c r="I202" s="26"/>
      <c r="J202" s="26"/>
      <c r="K202" s="26"/>
      <c r="L202" s="26"/>
      <c r="M202" s="17">
        <f>SUM(C202:L202)</f>
        <v>389</v>
      </c>
      <c r="N202" s="49">
        <f>IF(COUNT(C202:L202),AVERAGE(C202:L202)," ")</f>
        <v>97.25</v>
      </c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24" t="s">
        <v>56</v>
      </c>
      <c r="B203" s="34">
        <v>95.4</v>
      </c>
      <c r="C203" s="20">
        <v>96</v>
      </c>
      <c r="D203" s="25">
        <v>98</v>
      </c>
      <c r="E203" s="25">
        <v>97</v>
      </c>
      <c r="F203" s="25">
        <v>95</v>
      </c>
      <c r="G203" s="25"/>
      <c r="H203" s="25"/>
      <c r="I203" s="25"/>
      <c r="J203" s="25"/>
      <c r="K203" s="25"/>
      <c r="L203" s="25"/>
      <c r="M203" s="20">
        <f>SUM(C203:L203)</f>
        <v>386</v>
      </c>
      <c r="N203" s="49">
        <f>IF(COUNT(C203:L203),AVERAGE(C203:L203)," ")</f>
        <v>96.5</v>
      </c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24"/>
      <c r="B204" s="21">
        <f aca="true" t="shared" si="24" ref="B204:L204">SUM(B200:B203)</f>
        <v>386.5</v>
      </c>
      <c r="C204" s="20">
        <f t="shared" si="24"/>
        <v>378</v>
      </c>
      <c r="D204" s="20">
        <f t="shared" si="24"/>
        <v>394</v>
      </c>
      <c r="E204" s="20">
        <f t="shared" si="24"/>
        <v>388</v>
      </c>
      <c r="F204" s="20">
        <f t="shared" si="24"/>
        <v>385</v>
      </c>
      <c r="G204" s="20">
        <f t="shared" si="24"/>
        <v>0</v>
      </c>
      <c r="H204" s="20">
        <f t="shared" si="24"/>
        <v>0</v>
      </c>
      <c r="I204" s="20">
        <f t="shared" si="24"/>
        <v>0</v>
      </c>
      <c r="J204" s="20">
        <f t="shared" si="24"/>
        <v>0</v>
      </c>
      <c r="K204" s="20">
        <f t="shared" si="24"/>
        <v>0</v>
      </c>
      <c r="L204" s="20">
        <f t="shared" si="24"/>
        <v>0</v>
      </c>
      <c r="M204" s="20">
        <f>SUM(C204:L204)</f>
        <v>1545</v>
      </c>
      <c r="N204" s="82"/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29" t="s">
        <v>30</v>
      </c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82"/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>
      <c r="A206" s="30" t="s">
        <v>41</v>
      </c>
      <c r="B206" s="20">
        <v>98.6</v>
      </c>
      <c r="C206" s="17">
        <v>97</v>
      </c>
      <c r="D206" s="17">
        <v>98</v>
      </c>
      <c r="E206" s="17">
        <v>99</v>
      </c>
      <c r="F206" s="13">
        <v>100</v>
      </c>
      <c r="G206" s="17"/>
      <c r="H206" s="17"/>
      <c r="I206" s="17"/>
      <c r="J206" s="17"/>
      <c r="K206" s="17"/>
      <c r="L206" s="17"/>
      <c r="M206" s="20">
        <f>SUM(C206:L206)</f>
        <v>394</v>
      </c>
      <c r="N206" s="49">
        <f>IF(COUNT(C206:L206),AVERAGE(C206:L206)," ")</f>
        <v>98.5</v>
      </c>
      <c r="O206" s="5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>
      <c r="A207" s="24" t="s">
        <v>42</v>
      </c>
      <c r="B207" s="20">
        <v>96.7</v>
      </c>
      <c r="C207" s="17">
        <v>96</v>
      </c>
      <c r="D207" s="17">
        <v>98</v>
      </c>
      <c r="E207" s="17">
        <v>97</v>
      </c>
      <c r="F207" s="17">
        <v>99</v>
      </c>
      <c r="G207" s="17"/>
      <c r="H207" s="17"/>
      <c r="I207" s="17"/>
      <c r="J207" s="17"/>
      <c r="K207" s="17"/>
      <c r="L207" s="17"/>
      <c r="M207" s="20">
        <f>SUM(C207:L207)</f>
        <v>390</v>
      </c>
      <c r="N207" s="49">
        <f>IF(COUNT(C207:L207),AVERAGE(C207:L207)," ")</f>
        <v>97.5</v>
      </c>
      <c r="O207" s="5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>
      <c r="A208" s="24" t="s">
        <v>43</v>
      </c>
      <c r="B208" s="21">
        <v>96.2</v>
      </c>
      <c r="C208" s="17">
        <v>90</v>
      </c>
      <c r="D208" s="26">
        <v>93</v>
      </c>
      <c r="E208" s="26">
        <v>95</v>
      </c>
      <c r="F208" s="26">
        <v>96</v>
      </c>
      <c r="G208" s="26"/>
      <c r="H208" s="26"/>
      <c r="I208" s="26"/>
      <c r="J208" s="26"/>
      <c r="K208" s="26"/>
      <c r="L208" s="26"/>
      <c r="M208" s="20">
        <f>SUM(C208:L208)</f>
        <v>374</v>
      </c>
      <c r="N208" s="49">
        <f>IF(COUNT(C208:L208),AVERAGE(C208:L208)," ")</f>
        <v>93.5</v>
      </c>
      <c r="O208" s="5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>
      <c r="A209" s="24" t="s">
        <v>44</v>
      </c>
      <c r="B209" s="20">
        <v>94.5</v>
      </c>
      <c r="C209" s="17">
        <v>92</v>
      </c>
      <c r="D209" s="26">
        <v>93</v>
      </c>
      <c r="E209" s="26">
        <v>94</v>
      </c>
      <c r="F209" s="26">
        <v>95</v>
      </c>
      <c r="G209" s="26"/>
      <c r="H209" s="26"/>
      <c r="I209" s="26"/>
      <c r="J209" s="26"/>
      <c r="K209" s="26"/>
      <c r="L209" s="26"/>
      <c r="M209" s="20">
        <f>SUM(C209:L209)</f>
        <v>374</v>
      </c>
      <c r="N209" s="49">
        <f>IF(COUNT(C209:L209),AVERAGE(C209:L209)," ")</f>
        <v>93.5</v>
      </c>
      <c r="O209" s="5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>
      <c r="A210" s="6"/>
      <c r="B210" s="21">
        <f aca="true" t="shared" si="25" ref="B210:L210">SUM(B206:B209)</f>
        <v>386</v>
      </c>
      <c r="C210" s="20">
        <f t="shared" si="25"/>
        <v>375</v>
      </c>
      <c r="D210" s="20">
        <f t="shared" si="25"/>
        <v>382</v>
      </c>
      <c r="E210" s="20">
        <f t="shared" si="25"/>
        <v>385</v>
      </c>
      <c r="F210" s="20">
        <f t="shared" si="25"/>
        <v>390</v>
      </c>
      <c r="G210" s="20">
        <f t="shared" si="25"/>
        <v>0</v>
      </c>
      <c r="H210" s="20">
        <f t="shared" si="25"/>
        <v>0</v>
      </c>
      <c r="I210" s="20">
        <f t="shared" si="25"/>
        <v>0</v>
      </c>
      <c r="J210" s="20">
        <f t="shared" si="25"/>
        <v>0</v>
      </c>
      <c r="K210" s="20">
        <f t="shared" si="25"/>
        <v>0</v>
      </c>
      <c r="L210" s="20">
        <f t="shared" si="25"/>
        <v>0</v>
      </c>
      <c r="M210" s="20">
        <f>SUM(C210:L210)</f>
        <v>1532</v>
      </c>
      <c r="N210" s="82"/>
      <c r="O210" s="5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>
      <c r="A211" s="29" t="s">
        <v>29</v>
      </c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82"/>
      <c r="O211" s="5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>
      <c r="A212" s="30" t="s">
        <v>49</v>
      </c>
      <c r="B212" s="20">
        <v>96.6</v>
      </c>
      <c r="C212" s="17">
        <v>98</v>
      </c>
      <c r="D212" s="17">
        <v>93</v>
      </c>
      <c r="E212" s="17">
        <v>98</v>
      </c>
      <c r="F212" s="17">
        <v>98</v>
      </c>
      <c r="G212" s="17"/>
      <c r="H212" s="17"/>
      <c r="I212" s="17"/>
      <c r="J212" s="17"/>
      <c r="K212" s="17"/>
      <c r="L212" s="17"/>
      <c r="M212" s="20">
        <f>SUM(C212:L212)</f>
        <v>387</v>
      </c>
      <c r="N212" s="49">
        <f>IF(COUNT(C212:L212),AVERAGE(C212:L212)," ")</f>
        <v>96.75</v>
      </c>
      <c r="O212" s="5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>
      <c r="A213" s="24" t="s">
        <v>50</v>
      </c>
      <c r="B213" s="20">
        <v>96.5</v>
      </c>
      <c r="C213" s="17">
        <v>96</v>
      </c>
      <c r="D213" s="17">
        <v>96</v>
      </c>
      <c r="E213" s="17">
        <v>96</v>
      </c>
      <c r="F213" s="17">
        <v>92</v>
      </c>
      <c r="G213" s="17"/>
      <c r="H213" s="17"/>
      <c r="I213" s="17"/>
      <c r="J213" s="17"/>
      <c r="K213" s="17"/>
      <c r="L213" s="17"/>
      <c r="M213" s="20">
        <f>SUM(C213:L213)</f>
        <v>380</v>
      </c>
      <c r="N213" s="49">
        <f>IF(COUNT(C213:L213),AVERAGE(C213:L213)," ")</f>
        <v>95</v>
      </c>
      <c r="O213" s="58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>
      <c r="A214" s="24" t="s">
        <v>51</v>
      </c>
      <c r="B214" s="21">
        <v>96.5</v>
      </c>
      <c r="C214" s="17">
        <v>96</v>
      </c>
      <c r="D214" s="26">
        <v>95</v>
      </c>
      <c r="E214" s="26">
        <v>97</v>
      </c>
      <c r="F214" s="26">
        <v>93</v>
      </c>
      <c r="G214" s="26"/>
      <c r="H214" s="26"/>
      <c r="I214" s="26"/>
      <c r="J214" s="26"/>
      <c r="K214" s="26"/>
      <c r="L214" s="26"/>
      <c r="M214" s="20">
        <f>SUM(C214:L214)</f>
        <v>381</v>
      </c>
      <c r="N214" s="49">
        <f>IF(COUNT(C214:L214),AVERAGE(C214:L214)," ")</f>
        <v>95.25</v>
      </c>
      <c r="O214" s="58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customHeight="1">
      <c r="A215" s="24" t="s">
        <v>52</v>
      </c>
      <c r="B215" s="20">
        <v>96.4</v>
      </c>
      <c r="C215" s="17">
        <v>97</v>
      </c>
      <c r="D215" s="26">
        <v>97</v>
      </c>
      <c r="E215" s="26">
        <v>99</v>
      </c>
      <c r="F215" s="26">
        <v>98</v>
      </c>
      <c r="G215" s="26"/>
      <c r="H215" s="26"/>
      <c r="I215" s="26"/>
      <c r="J215" s="26"/>
      <c r="K215" s="26"/>
      <c r="L215" s="26"/>
      <c r="M215" s="20">
        <f>SUM(C215:L215)</f>
        <v>391</v>
      </c>
      <c r="N215" s="49">
        <f>IF(COUNT(C215:L215),AVERAGE(C215:L215)," ")</f>
        <v>97.75</v>
      </c>
      <c r="O215" s="58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customHeight="1">
      <c r="A216" s="6"/>
      <c r="B216" s="21">
        <f aca="true" t="shared" si="26" ref="B216:L216">SUM(B212:B215)</f>
        <v>386</v>
      </c>
      <c r="C216" s="20">
        <f t="shared" si="26"/>
        <v>387</v>
      </c>
      <c r="D216" s="20">
        <f t="shared" si="26"/>
        <v>381</v>
      </c>
      <c r="E216" s="20">
        <f t="shared" si="26"/>
        <v>390</v>
      </c>
      <c r="F216" s="20">
        <f t="shared" si="26"/>
        <v>381</v>
      </c>
      <c r="G216" s="20">
        <f t="shared" si="26"/>
        <v>0</v>
      </c>
      <c r="H216" s="20">
        <f t="shared" si="26"/>
        <v>0</v>
      </c>
      <c r="I216" s="20">
        <f t="shared" si="26"/>
        <v>0</v>
      </c>
      <c r="J216" s="20">
        <f t="shared" si="26"/>
        <v>0</v>
      </c>
      <c r="K216" s="20">
        <f t="shared" si="26"/>
        <v>0</v>
      </c>
      <c r="L216" s="20">
        <f t="shared" si="26"/>
        <v>0</v>
      </c>
      <c r="M216" s="20">
        <f>SUM(C216:L216)</f>
        <v>1539</v>
      </c>
      <c r="N216" s="20"/>
      <c r="O216" s="58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customHeight="1">
      <c r="A217" s="29" t="s">
        <v>0</v>
      </c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58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customHeight="1">
      <c r="A218" s="6" t="s">
        <v>39</v>
      </c>
      <c r="B218" s="20"/>
      <c r="C218" s="17">
        <v>389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20"/>
      <c r="N218" s="17"/>
      <c r="O218" s="58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customHeight="1">
      <c r="A219" s="6" t="s">
        <v>40</v>
      </c>
      <c r="B219" s="20"/>
      <c r="C219" s="17"/>
      <c r="D219" s="17"/>
      <c r="E219" s="17"/>
      <c r="F219" s="17">
        <v>388</v>
      </c>
      <c r="G219" s="17"/>
      <c r="H219" s="17"/>
      <c r="I219" s="17"/>
      <c r="J219" s="17"/>
      <c r="K219" s="17"/>
      <c r="L219" s="17"/>
      <c r="M219" s="20"/>
      <c r="N219" s="17"/>
      <c r="O219" s="58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15" ht="12.75" customHeight="1">
      <c r="A220" s="6" t="s">
        <v>28</v>
      </c>
      <c r="B220" s="21"/>
      <c r="C220" s="17"/>
      <c r="D220" s="26">
        <v>386</v>
      </c>
      <c r="E220" s="26"/>
      <c r="F220" s="26"/>
      <c r="G220" s="26"/>
      <c r="H220" s="26"/>
      <c r="I220" s="26"/>
      <c r="J220" s="26"/>
      <c r="K220" s="26"/>
      <c r="L220" s="26"/>
      <c r="M220" s="20"/>
      <c r="N220" s="17"/>
      <c r="O220" s="39"/>
    </row>
    <row r="221" spans="1:15" ht="12.75" customHeight="1">
      <c r="A221" s="6" t="s">
        <v>30</v>
      </c>
      <c r="B221" s="20"/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0"/>
      <c r="N221" s="17"/>
      <c r="O221" s="39"/>
    </row>
    <row r="222" spans="1:15" ht="12.75" customHeight="1">
      <c r="A222" s="6" t="s">
        <v>29</v>
      </c>
      <c r="B222" s="20"/>
      <c r="C222" s="17"/>
      <c r="D222" s="26"/>
      <c r="E222" s="26">
        <v>386</v>
      </c>
      <c r="F222" s="26"/>
      <c r="G222" s="26"/>
      <c r="H222" s="26"/>
      <c r="I222" s="26"/>
      <c r="J222" s="26"/>
      <c r="K222" s="26"/>
      <c r="L222" s="26"/>
      <c r="M222" s="20"/>
      <c r="N222" s="17"/>
      <c r="O222" s="39"/>
    </row>
    <row r="223" spans="1:15" ht="12.75" customHeight="1">
      <c r="A223" s="6"/>
      <c r="B223" s="20"/>
      <c r="C223" s="20">
        <f aca="true" t="shared" si="27" ref="C223:L223">SUM(C218:C222)</f>
        <v>389</v>
      </c>
      <c r="D223" s="20">
        <f t="shared" si="27"/>
        <v>386</v>
      </c>
      <c r="E223" s="20">
        <f t="shared" si="27"/>
        <v>386</v>
      </c>
      <c r="F223" s="20">
        <f t="shared" si="27"/>
        <v>388</v>
      </c>
      <c r="G223" s="20">
        <f t="shared" si="27"/>
        <v>0</v>
      </c>
      <c r="H223" s="20">
        <f t="shared" si="27"/>
        <v>0</v>
      </c>
      <c r="I223" s="20">
        <f t="shared" si="27"/>
        <v>0</v>
      </c>
      <c r="J223" s="20">
        <f t="shared" si="27"/>
        <v>0</v>
      </c>
      <c r="K223" s="20">
        <f t="shared" si="27"/>
        <v>0</v>
      </c>
      <c r="L223" s="20">
        <f t="shared" si="27"/>
        <v>0</v>
      </c>
      <c r="M223" s="20">
        <f>SUM(C223:L223)</f>
        <v>1549</v>
      </c>
      <c r="N223" s="20"/>
      <c r="O223" s="39"/>
    </row>
    <row r="224" spans="1:15" ht="12.75" customHeight="1">
      <c r="A224" s="6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39"/>
    </row>
    <row r="225" spans="1:15" ht="12.75" customHeight="1">
      <c r="A225" s="6"/>
      <c r="B225" s="20"/>
      <c r="C225" s="20"/>
      <c r="D225" s="22" t="s">
        <v>7</v>
      </c>
      <c r="E225" s="19" t="s">
        <v>8</v>
      </c>
      <c r="F225" s="19" t="s">
        <v>9</v>
      </c>
      <c r="G225" s="19" t="s">
        <v>10</v>
      </c>
      <c r="H225" s="19" t="s">
        <v>11</v>
      </c>
      <c r="I225" s="19" t="s">
        <v>12</v>
      </c>
      <c r="J225" s="20"/>
      <c r="K225" s="20"/>
      <c r="L225" s="20"/>
      <c r="M225" s="20"/>
      <c r="N225" s="20"/>
      <c r="O225" s="39"/>
    </row>
    <row r="226" spans="1:15" ht="12.75" customHeight="1">
      <c r="A226" s="15" t="str">
        <f>+A193</f>
        <v>Penzance &amp; St. Ives A</v>
      </c>
      <c r="B226" s="20"/>
      <c r="C226" s="20"/>
      <c r="D226" s="25">
        <f>+J180</f>
        <v>4</v>
      </c>
      <c r="E226" s="25">
        <v>3</v>
      </c>
      <c r="F226" s="25">
        <v>1</v>
      </c>
      <c r="G226" s="25">
        <v>0</v>
      </c>
      <c r="H226" s="25">
        <f aca="true" t="shared" si="28" ref="H226:H231">+E226*2+F226</f>
        <v>7</v>
      </c>
      <c r="I226" s="25">
        <f>+M198</f>
        <v>1552</v>
      </c>
      <c r="J226" s="20"/>
      <c r="L226" s="20"/>
      <c r="M226" s="20"/>
      <c r="N226" s="20"/>
      <c r="O226" s="39"/>
    </row>
    <row r="227" spans="1:15" ht="12.75" customHeight="1">
      <c r="A227" s="15" t="str">
        <f>+A199</f>
        <v>St. Austell A</v>
      </c>
      <c r="B227" s="20"/>
      <c r="C227" s="20"/>
      <c r="D227" s="25">
        <f>+J180</f>
        <v>4</v>
      </c>
      <c r="E227" s="25">
        <v>3</v>
      </c>
      <c r="F227" s="25">
        <v>0</v>
      </c>
      <c r="G227" s="25">
        <v>1</v>
      </c>
      <c r="H227" s="25">
        <f>+E227*2+F227</f>
        <v>6</v>
      </c>
      <c r="I227" s="25">
        <f>+M204</f>
        <v>1545</v>
      </c>
      <c r="J227" s="20"/>
      <c r="K227" s="20"/>
      <c r="L227" s="20"/>
      <c r="M227" s="20"/>
      <c r="N227" s="20"/>
      <c r="O227" s="39"/>
    </row>
    <row r="228" spans="1:15" ht="12.75" customHeight="1">
      <c r="A228" s="15" t="str">
        <f>+A205</f>
        <v>Hayle A</v>
      </c>
      <c r="B228" s="20"/>
      <c r="C228" s="20"/>
      <c r="D228" s="25">
        <f>+J180</f>
        <v>4</v>
      </c>
      <c r="E228" s="25">
        <v>2</v>
      </c>
      <c r="F228" s="25">
        <v>1</v>
      </c>
      <c r="G228" s="25">
        <v>1</v>
      </c>
      <c r="H228" s="25">
        <f>+E228*2+F228</f>
        <v>5</v>
      </c>
      <c r="I228" s="25">
        <f>+M210</f>
        <v>1532</v>
      </c>
      <c r="J228" s="5"/>
      <c r="K228" s="5"/>
      <c r="L228" s="5"/>
      <c r="M228" s="5"/>
      <c r="N228" s="5"/>
      <c r="O228" s="39"/>
    </row>
    <row r="229" spans="1:15" ht="12.75" customHeight="1">
      <c r="A229" s="15" t="str">
        <f>+A187</f>
        <v>City of Truro A</v>
      </c>
      <c r="B229" s="20"/>
      <c r="C229" s="20"/>
      <c r="D229" s="25">
        <f>+J180</f>
        <v>4</v>
      </c>
      <c r="E229" s="25">
        <v>2</v>
      </c>
      <c r="F229" s="25">
        <v>0</v>
      </c>
      <c r="G229" s="25">
        <v>2</v>
      </c>
      <c r="H229" s="25">
        <f>+E229*2+F229</f>
        <v>4</v>
      </c>
      <c r="I229" s="25">
        <f>+M192</f>
        <v>1940</v>
      </c>
      <c r="J229" s="5"/>
      <c r="K229" s="5"/>
      <c r="L229" s="5"/>
      <c r="M229" s="5"/>
      <c r="N229" s="5"/>
      <c r="O229" s="39"/>
    </row>
    <row r="230" spans="1:15" ht="12.75" customHeight="1">
      <c r="A230" s="15" t="str">
        <f>+A211</f>
        <v>City of Truro B</v>
      </c>
      <c r="B230" s="20"/>
      <c r="C230" s="20"/>
      <c r="D230" s="25">
        <f>+J180</f>
        <v>4</v>
      </c>
      <c r="E230" s="25">
        <v>1</v>
      </c>
      <c r="F230" s="25">
        <v>0</v>
      </c>
      <c r="G230" s="25">
        <v>3</v>
      </c>
      <c r="H230" s="25">
        <f t="shared" si="28"/>
        <v>2</v>
      </c>
      <c r="I230" s="25">
        <f>+M216</f>
        <v>1539</v>
      </c>
      <c r="O230" s="39"/>
    </row>
    <row r="231" spans="1:15" ht="12.75" customHeight="1">
      <c r="A231" s="15" t="str">
        <f>+A217</f>
        <v>Average</v>
      </c>
      <c r="B231" s="20"/>
      <c r="C231" s="20"/>
      <c r="D231" s="25">
        <f>+J180</f>
        <v>4</v>
      </c>
      <c r="E231" s="25">
        <v>0</v>
      </c>
      <c r="F231" s="25">
        <v>0</v>
      </c>
      <c r="G231" s="25">
        <v>4</v>
      </c>
      <c r="H231" s="25">
        <f t="shared" si="28"/>
        <v>0</v>
      </c>
      <c r="I231" s="25">
        <f>+M223</f>
        <v>1549</v>
      </c>
      <c r="J231" s="39"/>
      <c r="K231" s="39"/>
      <c r="L231" s="39"/>
      <c r="M231" s="39"/>
      <c r="N231" s="39"/>
      <c r="O231" s="39"/>
    </row>
    <row r="232" spans="1:15" ht="12.75" customHeight="1">
      <c r="A232" s="51"/>
      <c r="B232" s="51"/>
      <c r="C232" s="39"/>
      <c r="D232" s="39"/>
      <c r="E232" s="39"/>
      <c r="F232" s="52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10:15" ht="12.75" customHeight="1">
      <c r="J233" s="39"/>
      <c r="K233" s="39"/>
      <c r="L233" s="39"/>
      <c r="M233" s="39"/>
      <c r="N233" s="39"/>
      <c r="O233" s="39"/>
    </row>
    <row r="234" spans="10:15" ht="12.75" customHeight="1">
      <c r="J234" s="35"/>
      <c r="K234" s="35"/>
      <c r="L234" s="35"/>
      <c r="M234" s="73"/>
      <c r="N234" s="66"/>
      <c r="O234" s="39"/>
    </row>
    <row r="235" spans="1:15" ht="12.75" customHeight="1">
      <c r="A235" s="8"/>
      <c r="B235" s="8"/>
      <c r="E235" s="48" t="s">
        <v>5</v>
      </c>
      <c r="O235" s="39"/>
    </row>
    <row r="236" spans="1:15" ht="12.75" customHeight="1">
      <c r="A236" s="8"/>
      <c r="B236" s="8"/>
      <c r="F236" s="48" t="s">
        <v>6</v>
      </c>
      <c r="O236" s="39"/>
    </row>
    <row r="237" spans="5:15" ht="12.75" customHeight="1">
      <c r="E237" s="1"/>
      <c r="G237" s="48" t="s">
        <v>4</v>
      </c>
      <c r="O237" s="39"/>
    </row>
    <row r="238" spans="1:15" ht="12.75" customHeight="1">
      <c r="A238" s="85" t="s">
        <v>147</v>
      </c>
      <c r="G238" s="48" t="s">
        <v>38</v>
      </c>
      <c r="O238" s="39"/>
    </row>
    <row r="239" spans="6:15" ht="12.75" customHeight="1">
      <c r="F239" s="48" t="s">
        <v>27</v>
      </c>
      <c r="J239" s="13">
        <v>5</v>
      </c>
      <c r="O239" s="39"/>
    </row>
    <row r="240" spans="1:15" ht="12.75" customHeight="1">
      <c r="A240" s="2"/>
      <c r="B240" s="32" t="str">
        <f>+A246</f>
        <v>City of Truro A</v>
      </c>
      <c r="C240" s="9"/>
      <c r="D240" s="4"/>
      <c r="E240" s="4"/>
      <c r="F240" s="13">
        <f>+G251</f>
        <v>393</v>
      </c>
      <c r="H240" s="48" t="s">
        <v>151</v>
      </c>
      <c r="J240" s="2" t="str">
        <f>+A252</f>
        <v>Penzance &amp; St. Ives A</v>
      </c>
      <c r="K240" s="11"/>
      <c r="L240" s="7"/>
      <c r="M240" s="7"/>
      <c r="N240" s="13">
        <f>+G257</f>
        <v>395</v>
      </c>
      <c r="O240" s="39"/>
    </row>
    <row r="241" spans="1:15" ht="12.75" customHeight="1">
      <c r="A241" s="6"/>
      <c r="H241" s="13"/>
      <c r="O241" s="39"/>
    </row>
    <row r="242" spans="1:15" ht="12.75" customHeight="1">
      <c r="A242" s="6"/>
      <c r="B242" s="2" t="str">
        <f>+A258</f>
        <v>St. Austell A</v>
      </c>
      <c r="C242" s="11"/>
      <c r="D242" s="7"/>
      <c r="E242" s="7"/>
      <c r="F242" s="13">
        <f>+G263</f>
        <v>392</v>
      </c>
      <c r="H242" s="48" t="s">
        <v>158</v>
      </c>
      <c r="J242" s="50" t="str">
        <f>+A270</f>
        <v>City of Truro B</v>
      </c>
      <c r="K242" s="11"/>
      <c r="L242" s="7"/>
      <c r="M242" s="7"/>
      <c r="N242" s="13">
        <f>+G275</f>
        <v>392</v>
      </c>
      <c r="O242" s="39"/>
    </row>
    <row r="243" spans="1:15" ht="12.75" customHeight="1">
      <c r="A243" s="59"/>
      <c r="B243" s="50"/>
      <c r="C243" s="11"/>
      <c r="D243" s="7"/>
      <c r="E243" s="7"/>
      <c r="F243" s="13"/>
      <c r="H243" s="13"/>
      <c r="O243" s="39"/>
    </row>
    <row r="244" spans="1:15" ht="12.75" customHeight="1">
      <c r="A244" s="59"/>
      <c r="B244" s="2" t="str">
        <f>+A264</f>
        <v>Hayle A</v>
      </c>
      <c r="D244" s="2"/>
      <c r="E244" s="2"/>
      <c r="F244" s="13">
        <f>+G269</f>
        <v>386</v>
      </c>
      <c r="H244" s="13" t="s">
        <v>158</v>
      </c>
      <c r="J244" s="2" t="str">
        <f>+A276</f>
        <v>Average</v>
      </c>
      <c r="K244" s="11"/>
      <c r="L244" s="7"/>
      <c r="M244" s="7"/>
      <c r="N244" s="13">
        <f>+G282</f>
        <v>386</v>
      </c>
      <c r="O244" s="39"/>
    </row>
    <row r="245" spans="1:15" ht="12.75" customHeight="1">
      <c r="A245" s="6"/>
      <c r="B245" s="4" t="s">
        <v>1</v>
      </c>
      <c r="C245" s="45" t="s">
        <v>3</v>
      </c>
      <c r="D245" s="7"/>
      <c r="E245" s="7"/>
      <c r="F245" s="5"/>
      <c r="G245" s="5"/>
      <c r="H245" s="12"/>
      <c r="I245" s="5"/>
      <c r="J245" s="5"/>
      <c r="K245" s="5"/>
      <c r="L245" s="5"/>
      <c r="M245" s="5"/>
      <c r="N245" s="5"/>
      <c r="O245" s="39"/>
    </row>
    <row r="246" spans="1:15" ht="12.75" customHeight="1">
      <c r="A246" s="3" t="s">
        <v>39</v>
      </c>
      <c r="B246" s="4" t="s">
        <v>0</v>
      </c>
      <c r="C246" s="46">
        <v>1</v>
      </c>
      <c r="D246" s="46">
        <v>2</v>
      </c>
      <c r="E246" s="46">
        <v>3</v>
      </c>
      <c r="F246" s="46">
        <v>4</v>
      </c>
      <c r="G246" s="46">
        <v>5</v>
      </c>
      <c r="H246" s="46">
        <v>6</v>
      </c>
      <c r="I246" s="46">
        <v>7</v>
      </c>
      <c r="J246" s="46">
        <v>8</v>
      </c>
      <c r="K246" s="46">
        <v>9</v>
      </c>
      <c r="L246" s="46">
        <v>10</v>
      </c>
      <c r="M246" s="14" t="s">
        <v>2</v>
      </c>
      <c r="N246" s="14" t="s">
        <v>0</v>
      </c>
      <c r="O246" s="39"/>
    </row>
    <row r="247" spans="1:15" ht="12.75" customHeight="1">
      <c r="A247" s="16" t="s">
        <v>45</v>
      </c>
      <c r="B247" s="18">
        <v>97.8</v>
      </c>
      <c r="C247" s="28">
        <v>98</v>
      </c>
      <c r="D247" s="17">
        <v>96</v>
      </c>
      <c r="E247" s="17">
        <v>96</v>
      </c>
      <c r="F247" s="17">
        <v>97</v>
      </c>
      <c r="G247" s="17">
        <v>99</v>
      </c>
      <c r="H247" s="17"/>
      <c r="I247" s="17"/>
      <c r="J247" s="17"/>
      <c r="K247" s="17"/>
      <c r="L247" s="17"/>
      <c r="M247" s="17">
        <f>SUM(C247:L247)</f>
        <v>486</v>
      </c>
      <c r="N247" s="49">
        <f>IF(COUNT(C247:L247),AVERAGE(C247:L247)," ")</f>
        <v>97.2</v>
      </c>
      <c r="O247" s="39"/>
    </row>
    <row r="248" spans="1:15" ht="12.75" customHeight="1">
      <c r="A248" s="16" t="s">
        <v>46</v>
      </c>
      <c r="B248" s="17">
        <v>97.7</v>
      </c>
      <c r="C248" s="28">
        <v>99</v>
      </c>
      <c r="D248" s="13">
        <v>100</v>
      </c>
      <c r="E248" s="17">
        <v>97</v>
      </c>
      <c r="F248" s="17">
        <v>96</v>
      </c>
      <c r="G248" s="17">
        <v>98</v>
      </c>
      <c r="H248" s="17"/>
      <c r="I248" s="17"/>
      <c r="J248" s="17"/>
      <c r="K248" s="17"/>
      <c r="L248" s="17"/>
      <c r="M248" s="17">
        <f>SUM(C248:L248)</f>
        <v>490</v>
      </c>
      <c r="N248" s="49">
        <f>IF(COUNT(C248:L248),AVERAGE(C248:L248)," ")</f>
        <v>98</v>
      </c>
      <c r="O248" s="39"/>
    </row>
    <row r="249" spans="1:15" ht="12.75" customHeight="1">
      <c r="A249" s="16" t="s">
        <v>47</v>
      </c>
      <c r="B249" s="17">
        <v>97.3</v>
      </c>
      <c r="C249" s="17">
        <v>96</v>
      </c>
      <c r="D249" s="47">
        <v>95</v>
      </c>
      <c r="E249" s="17">
        <v>94</v>
      </c>
      <c r="F249" s="17">
        <v>96</v>
      </c>
      <c r="G249" s="17">
        <v>99</v>
      </c>
      <c r="H249" s="17"/>
      <c r="I249" s="17"/>
      <c r="J249" s="17"/>
      <c r="K249" s="17"/>
      <c r="L249" s="17"/>
      <c r="M249" s="17">
        <f>SUM(C249:L249)</f>
        <v>480</v>
      </c>
      <c r="N249" s="49">
        <f>IF(COUNT(C249:L249),AVERAGE(C249:L249)," ")</f>
        <v>96</v>
      </c>
      <c r="O249" s="39"/>
    </row>
    <row r="250" spans="1:15" ht="12.75" customHeight="1">
      <c r="A250" s="16" t="s">
        <v>48</v>
      </c>
      <c r="B250" s="31">
        <v>96.7</v>
      </c>
      <c r="C250" s="20">
        <v>98</v>
      </c>
      <c r="D250" s="25">
        <v>98</v>
      </c>
      <c r="E250" s="20">
        <v>97</v>
      </c>
      <c r="F250" s="20">
        <v>94</v>
      </c>
      <c r="G250" s="20">
        <v>97</v>
      </c>
      <c r="H250" s="20"/>
      <c r="I250" s="20"/>
      <c r="J250" s="20"/>
      <c r="K250" s="20"/>
      <c r="L250" s="20"/>
      <c r="M250" s="20">
        <f>SUM(C250:L250)</f>
        <v>484</v>
      </c>
      <c r="N250" s="49">
        <f>IF(COUNT(C250:L250),AVERAGE(C250:L250)," ")</f>
        <v>96.8</v>
      </c>
      <c r="O250" s="39"/>
    </row>
    <row r="251" spans="1:15" ht="12.75" customHeight="1">
      <c r="A251" s="24"/>
      <c r="B251" s="21">
        <f aca="true" t="shared" si="29" ref="B251:L251">SUM(B247:B250)</f>
        <v>389.5</v>
      </c>
      <c r="C251" s="20">
        <f t="shared" si="29"/>
        <v>391</v>
      </c>
      <c r="D251" s="20">
        <f t="shared" si="29"/>
        <v>389</v>
      </c>
      <c r="E251" s="20">
        <f t="shared" si="29"/>
        <v>384</v>
      </c>
      <c r="F251" s="20">
        <f t="shared" si="29"/>
        <v>383</v>
      </c>
      <c r="G251" s="20">
        <f t="shared" si="29"/>
        <v>393</v>
      </c>
      <c r="H251" s="20">
        <f t="shared" si="29"/>
        <v>0</v>
      </c>
      <c r="I251" s="20">
        <f t="shared" si="29"/>
        <v>0</v>
      </c>
      <c r="J251" s="20">
        <f t="shared" si="29"/>
        <v>0</v>
      </c>
      <c r="K251" s="20">
        <f t="shared" si="29"/>
        <v>0</v>
      </c>
      <c r="L251" s="20">
        <f t="shared" si="29"/>
        <v>0</v>
      </c>
      <c r="M251" s="20">
        <f>SUM(C251:L251)</f>
        <v>1940</v>
      </c>
      <c r="N251" s="49"/>
      <c r="O251" s="39"/>
    </row>
    <row r="252" spans="1:15" ht="12.75" customHeight="1">
      <c r="A252" s="29" t="s">
        <v>21</v>
      </c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49" t="str">
        <f>IF(COUNT(C252:L252),AVERAGE(C252:L252)," ")</f>
        <v> </v>
      </c>
      <c r="O252" s="39"/>
    </row>
    <row r="253" spans="1:15" ht="12.75" customHeight="1">
      <c r="A253" s="72" t="s">
        <v>57</v>
      </c>
      <c r="B253" s="73">
        <v>97.9</v>
      </c>
      <c r="C253" s="67">
        <v>98</v>
      </c>
      <c r="D253" s="35">
        <v>96</v>
      </c>
      <c r="E253" s="17">
        <v>96</v>
      </c>
      <c r="F253" s="17">
        <v>94</v>
      </c>
      <c r="G253" s="17">
        <v>97</v>
      </c>
      <c r="H253" s="17"/>
      <c r="I253" s="17"/>
      <c r="J253" s="17"/>
      <c r="K253" s="17"/>
      <c r="L253" s="17"/>
      <c r="M253" s="17">
        <f>SUM(C253:L253)</f>
        <v>481</v>
      </c>
      <c r="N253" s="49">
        <f>IF(COUNT(C253:L253),AVERAGE(C253:L253)," ")</f>
        <v>96.2</v>
      </c>
      <c r="O253" s="39"/>
    </row>
    <row r="254" spans="1:15" ht="12.75" customHeight="1">
      <c r="A254" s="72" t="s">
        <v>58</v>
      </c>
      <c r="B254" s="74">
        <v>97.4</v>
      </c>
      <c r="C254" s="67">
        <v>99</v>
      </c>
      <c r="D254" s="35">
        <v>95</v>
      </c>
      <c r="E254" s="17">
        <v>98</v>
      </c>
      <c r="F254" s="17">
        <v>97</v>
      </c>
      <c r="G254" s="17">
        <v>99</v>
      </c>
      <c r="H254" s="17"/>
      <c r="I254" s="17"/>
      <c r="J254" s="17"/>
      <c r="K254" s="17"/>
      <c r="L254" s="17"/>
      <c r="M254" s="17">
        <f>SUM(C254:L254)</f>
        <v>488</v>
      </c>
      <c r="N254" s="49">
        <f>IF(COUNT(C254:L254),AVERAGE(C254:L254)," ")</f>
        <v>97.6</v>
      </c>
      <c r="O254" s="39"/>
    </row>
    <row r="255" spans="1:15" ht="12.75" customHeight="1">
      <c r="A255" s="72" t="s">
        <v>59</v>
      </c>
      <c r="B255" s="74">
        <v>96.5</v>
      </c>
      <c r="C255" s="67">
        <v>98</v>
      </c>
      <c r="D255" s="38">
        <v>95</v>
      </c>
      <c r="E255" s="26">
        <v>98</v>
      </c>
      <c r="F255" s="33">
        <v>100</v>
      </c>
      <c r="G255" s="26">
        <v>99</v>
      </c>
      <c r="H255" s="26"/>
      <c r="I255" s="26"/>
      <c r="J255" s="26"/>
      <c r="K255" s="26"/>
      <c r="L255" s="26"/>
      <c r="M255" s="17">
        <f>SUM(C255:L255)</f>
        <v>490</v>
      </c>
      <c r="N255" s="49">
        <f>IF(COUNT(C255:L255),AVERAGE(C255:L255)," ")</f>
        <v>98</v>
      </c>
      <c r="O255" s="39"/>
    </row>
    <row r="256" spans="1:15" ht="12.75" customHeight="1">
      <c r="A256" s="72" t="s">
        <v>60</v>
      </c>
      <c r="B256" s="74">
        <v>96.3</v>
      </c>
      <c r="C256" s="73">
        <v>95</v>
      </c>
      <c r="D256" s="75">
        <v>96</v>
      </c>
      <c r="E256" s="25">
        <v>98</v>
      </c>
      <c r="F256" s="25">
        <v>99</v>
      </c>
      <c r="G256" s="33">
        <v>100</v>
      </c>
      <c r="H256" s="25"/>
      <c r="I256" s="25"/>
      <c r="J256" s="25"/>
      <c r="K256" s="25"/>
      <c r="L256" s="25"/>
      <c r="M256" s="20">
        <f>SUM(C256:L256)</f>
        <v>488</v>
      </c>
      <c r="N256" s="49">
        <f>IF(COUNT(C256:L256),AVERAGE(C256:L256)," ")</f>
        <v>97.6</v>
      </c>
      <c r="O256" s="39"/>
    </row>
    <row r="257" spans="1:15" ht="12.75" customHeight="1">
      <c r="A257" s="23"/>
      <c r="B257" s="28">
        <f aca="true" t="shared" si="30" ref="B257:L257">SUM(B253:B256)</f>
        <v>388.1</v>
      </c>
      <c r="C257" s="20">
        <f t="shared" si="30"/>
        <v>390</v>
      </c>
      <c r="D257" s="20">
        <f t="shared" si="30"/>
        <v>382</v>
      </c>
      <c r="E257" s="20">
        <f t="shared" si="30"/>
        <v>390</v>
      </c>
      <c r="F257" s="20">
        <f t="shared" si="30"/>
        <v>390</v>
      </c>
      <c r="G257" s="20">
        <f t="shared" si="30"/>
        <v>395</v>
      </c>
      <c r="H257" s="20">
        <f t="shared" si="30"/>
        <v>0</v>
      </c>
      <c r="I257" s="20">
        <f t="shared" si="30"/>
        <v>0</v>
      </c>
      <c r="J257" s="20">
        <f t="shared" si="30"/>
        <v>0</v>
      </c>
      <c r="K257" s="20">
        <f t="shared" si="30"/>
        <v>0</v>
      </c>
      <c r="L257" s="20">
        <f t="shared" si="30"/>
        <v>0</v>
      </c>
      <c r="M257" s="20">
        <f>SUM(C257:L257)</f>
        <v>1947</v>
      </c>
      <c r="N257" s="49"/>
      <c r="O257" s="39"/>
    </row>
    <row r="258" spans="1:15" ht="12.75" customHeight="1">
      <c r="A258" s="29" t="s">
        <v>28</v>
      </c>
      <c r="B258" s="19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49" t="str">
        <f>IF(COUNT(C258:L258),AVERAGE(C258:L258)," ")</f>
        <v> </v>
      </c>
      <c r="O258" s="39"/>
    </row>
    <row r="259" spans="1:15" ht="12.75" customHeight="1">
      <c r="A259" s="24" t="s">
        <v>53</v>
      </c>
      <c r="B259" s="21">
        <v>98.1</v>
      </c>
      <c r="C259" s="28">
        <v>93</v>
      </c>
      <c r="D259" s="17">
        <v>99</v>
      </c>
      <c r="E259" s="17">
        <v>95</v>
      </c>
      <c r="F259" s="17">
        <v>99</v>
      </c>
      <c r="G259" s="17">
        <v>99</v>
      </c>
      <c r="H259" s="17"/>
      <c r="I259" s="17"/>
      <c r="J259" s="17"/>
      <c r="K259" s="17"/>
      <c r="L259" s="17"/>
      <c r="M259" s="17">
        <f>SUM(C259:L259)</f>
        <v>485</v>
      </c>
      <c r="N259" s="49">
        <f>IF(COUNT(C259:L259),AVERAGE(C259:L259)," ")</f>
        <v>97</v>
      </c>
      <c r="O259" s="39"/>
    </row>
    <row r="260" spans="1:15" ht="12.75" customHeight="1">
      <c r="A260" s="24" t="s">
        <v>54</v>
      </c>
      <c r="B260" s="21">
        <v>97.5</v>
      </c>
      <c r="C260" s="84">
        <v>94</v>
      </c>
      <c r="D260" s="17">
        <v>97</v>
      </c>
      <c r="E260" s="17">
        <v>98</v>
      </c>
      <c r="F260" s="17">
        <v>95</v>
      </c>
      <c r="G260" s="17">
        <v>99</v>
      </c>
      <c r="H260" s="17"/>
      <c r="I260" s="17"/>
      <c r="J260" s="17"/>
      <c r="K260" s="17"/>
      <c r="L260" s="17"/>
      <c r="M260" s="17">
        <f>SUM(C260:L260)</f>
        <v>483</v>
      </c>
      <c r="N260" s="49">
        <f>IF(COUNT(C260:L260),AVERAGE(C260:L260)," ")</f>
        <v>96.6</v>
      </c>
      <c r="O260" s="39"/>
    </row>
    <row r="261" spans="1:15" ht="12.75" customHeight="1">
      <c r="A261" s="24" t="s">
        <v>55</v>
      </c>
      <c r="B261" s="20">
        <v>95.5</v>
      </c>
      <c r="C261" s="17">
        <v>95</v>
      </c>
      <c r="D261" s="33">
        <v>100</v>
      </c>
      <c r="E261" s="26">
        <v>98</v>
      </c>
      <c r="F261" s="26">
        <v>96</v>
      </c>
      <c r="G261" s="26">
        <v>99</v>
      </c>
      <c r="H261" s="26"/>
      <c r="I261" s="26"/>
      <c r="J261" s="26"/>
      <c r="K261" s="26"/>
      <c r="L261" s="26"/>
      <c r="M261" s="17">
        <f>SUM(C261:L261)</f>
        <v>488</v>
      </c>
      <c r="N261" s="49">
        <f>IF(COUNT(C261:L261),AVERAGE(C261:L261)," ")</f>
        <v>97.6</v>
      </c>
      <c r="O261" s="39"/>
    </row>
    <row r="262" spans="1:15" ht="12.75" customHeight="1">
      <c r="A262" s="24" t="s">
        <v>56</v>
      </c>
      <c r="B262" s="34">
        <v>95.4</v>
      </c>
      <c r="C262" s="20">
        <v>96</v>
      </c>
      <c r="D262" s="25">
        <v>98</v>
      </c>
      <c r="E262" s="25">
        <v>97</v>
      </c>
      <c r="F262" s="25">
        <v>95</v>
      </c>
      <c r="G262" s="25">
        <v>95</v>
      </c>
      <c r="H262" s="25"/>
      <c r="I262" s="25"/>
      <c r="J262" s="25"/>
      <c r="K262" s="25"/>
      <c r="L262" s="25"/>
      <c r="M262" s="20">
        <f>SUM(C262:L262)</f>
        <v>481</v>
      </c>
      <c r="N262" s="49">
        <f>IF(COUNT(C262:L262),AVERAGE(C262:L262)," ")</f>
        <v>96.2</v>
      </c>
      <c r="O262" s="39"/>
    </row>
    <row r="263" spans="1:15" ht="12.75" customHeight="1">
      <c r="A263" s="24"/>
      <c r="B263" s="21">
        <f aca="true" t="shared" si="31" ref="B263:L263">SUM(B259:B262)</f>
        <v>386.5</v>
      </c>
      <c r="C263" s="20">
        <f t="shared" si="31"/>
        <v>378</v>
      </c>
      <c r="D263" s="20">
        <f t="shared" si="31"/>
        <v>394</v>
      </c>
      <c r="E263" s="20">
        <f t="shared" si="31"/>
        <v>388</v>
      </c>
      <c r="F263" s="20">
        <f t="shared" si="31"/>
        <v>385</v>
      </c>
      <c r="G263" s="20">
        <f t="shared" si="31"/>
        <v>392</v>
      </c>
      <c r="H263" s="20">
        <f t="shared" si="31"/>
        <v>0</v>
      </c>
      <c r="I263" s="20">
        <f t="shared" si="31"/>
        <v>0</v>
      </c>
      <c r="J263" s="20">
        <f t="shared" si="31"/>
        <v>0</v>
      </c>
      <c r="K263" s="20">
        <f t="shared" si="31"/>
        <v>0</v>
      </c>
      <c r="L263" s="20">
        <f t="shared" si="31"/>
        <v>0</v>
      </c>
      <c r="M263" s="20">
        <f>SUM(C263:L263)</f>
        <v>1937</v>
      </c>
      <c r="N263" s="82"/>
      <c r="O263" s="39"/>
    </row>
    <row r="264" spans="1:15" ht="12.75" customHeight="1">
      <c r="A264" s="29" t="s">
        <v>30</v>
      </c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82"/>
      <c r="O264" s="39"/>
    </row>
    <row r="265" spans="1:15" ht="12.75" customHeight="1">
      <c r="A265" s="30" t="s">
        <v>41</v>
      </c>
      <c r="B265" s="20">
        <v>98.6</v>
      </c>
      <c r="C265" s="17">
        <v>97</v>
      </c>
      <c r="D265" s="17">
        <v>98</v>
      </c>
      <c r="E265" s="17">
        <v>99</v>
      </c>
      <c r="F265" s="13">
        <v>100</v>
      </c>
      <c r="G265" s="17">
        <v>97</v>
      </c>
      <c r="H265" s="17"/>
      <c r="I265" s="17"/>
      <c r="J265" s="17"/>
      <c r="K265" s="17"/>
      <c r="L265" s="17"/>
      <c r="M265" s="20">
        <f>SUM(C265:L265)</f>
        <v>491</v>
      </c>
      <c r="N265" s="49">
        <f>IF(COUNT(C265:L265),AVERAGE(C265:L265)," ")</f>
        <v>98.2</v>
      </c>
      <c r="O265" s="39"/>
    </row>
    <row r="266" spans="1:15" ht="12.75" customHeight="1">
      <c r="A266" s="24" t="s">
        <v>42</v>
      </c>
      <c r="B266" s="20">
        <v>96.7</v>
      </c>
      <c r="C266" s="17">
        <v>96</v>
      </c>
      <c r="D266" s="17">
        <v>98</v>
      </c>
      <c r="E266" s="17">
        <v>97</v>
      </c>
      <c r="F266" s="17">
        <v>99</v>
      </c>
      <c r="G266" s="17">
        <v>98</v>
      </c>
      <c r="H266" s="17"/>
      <c r="I266" s="17"/>
      <c r="J266" s="17"/>
      <c r="K266" s="17"/>
      <c r="L266" s="17"/>
      <c r="M266" s="20">
        <f>SUM(C266:L266)</f>
        <v>488</v>
      </c>
      <c r="N266" s="49">
        <f>IF(COUNT(C266:L266),AVERAGE(C266:L266)," ")</f>
        <v>97.6</v>
      </c>
      <c r="O266" s="39"/>
    </row>
    <row r="267" spans="1:15" ht="12.75" customHeight="1">
      <c r="A267" s="24" t="s">
        <v>43</v>
      </c>
      <c r="B267" s="21">
        <v>96.2</v>
      </c>
      <c r="C267" s="17">
        <v>90</v>
      </c>
      <c r="D267" s="26">
        <v>93</v>
      </c>
      <c r="E267" s="26">
        <v>95</v>
      </c>
      <c r="F267" s="26">
        <v>96</v>
      </c>
      <c r="G267" s="26">
        <v>96</v>
      </c>
      <c r="H267" s="26"/>
      <c r="I267" s="26"/>
      <c r="J267" s="26"/>
      <c r="K267" s="26"/>
      <c r="L267" s="26"/>
      <c r="M267" s="20">
        <f>SUM(C267:L267)</f>
        <v>470</v>
      </c>
      <c r="N267" s="49">
        <f>IF(COUNT(C267:L267),AVERAGE(C267:L267)," ")</f>
        <v>94</v>
      </c>
      <c r="O267" s="39"/>
    </row>
    <row r="268" spans="1:15" ht="12.75" customHeight="1">
      <c r="A268" s="24" t="s">
        <v>44</v>
      </c>
      <c r="B268" s="20">
        <v>94.5</v>
      </c>
      <c r="C268" s="17">
        <v>92</v>
      </c>
      <c r="D268" s="26">
        <v>93</v>
      </c>
      <c r="E268" s="26">
        <v>94</v>
      </c>
      <c r="F268" s="26">
        <v>95</v>
      </c>
      <c r="G268" s="26">
        <v>95</v>
      </c>
      <c r="H268" s="26"/>
      <c r="I268" s="26"/>
      <c r="J268" s="26"/>
      <c r="K268" s="26"/>
      <c r="L268" s="26"/>
      <c r="M268" s="20">
        <f>SUM(C268:L268)</f>
        <v>469</v>
      </c>
      <c r="N268" s="49">
        <f>IF(COUNT(C268:L268),AVERAGE(C268:L268)," ")</f>
        <v>93.8</v>
      </c>
      <c r="O268" s="39"/>
    </row>
    <row r="269" spans="1:15" ht="12.75" customHeight="1">
      <c r="A269" s="6"/>
      <c r="B269" s="21">
        <f aca="true" t="shared" si="32" ref="B269:L269">SUM(B265:B268)</f>
        <v>386</v>
      </c>
      <c r="C269" s="20">
        <f t="shared" si="32"/>
        <v>375</v>
      </c>
      <c r="D269" s="20">
        <f t="shared" si="32"/>
        <v>382</v>
      </c>
      <c r="E269" s="20">
        <f t="shared" si="32"/>
        <v>385</v>
      </c>
      <c r="F269" s="20">
        <f t="shared" si="32"/>
        <v>390</v>
      </c>
      <c r="G269" s="20">
        <f t="shared" si="32"/>
        <v>386</v>
      </c>
      <c r="H269" s="20">
        <f t="shared" si="32"/>
        <v>0</v>
      </c>
      <c r="I269" s="20">
        <f t="shared" si="32"/>
        <v>0</v>
      </c>
      <c r="J269" s="20">
        <f t="shared" si="32"/>
        <v>0</v>
      </c>
      <c r="K269" s="20">
        <f t="shared" si="32"/>
        <v>0</v>
      </c>
      <c r="L269" s="20">
        <f t="shared" si="32"/>
        <v>0</v>
      </c>
      <c r="M269" s="20">
        <f>SUM(C269:L269)</f>
        <v>1918</v>
      </c>
      <c r="N269" s="82"/>
      <c r="O269" s="39"/>
    </row>
    <row r="270" spans="1:15" ht="12.75" customHeight="1">
      <c r="A270" s="29" t="s">
        <v>29</v>
      </c>
      <c r="B270" s="19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82"/>
      <c r="O270" s="39"/>
    </row>
    <row r="271" spans="1:15" ht="12.75" customHeight="1">
      <c r="A271" s="30" t="s">
        <v>49</v>
      </c>
      <c r="B271" s="20">
        <v>96.6</v>
      </c>
      <c r="C271" s="17">
        <v>98</v>
      </c>
      <c r="D271" s="17">
        <v>93</v>
      </c>
      <c r="E271" s="17">
        <v>98</v>
      </c>
      <c r="F271" s="17">
        <v>98</v>
      </c>
      <c r="G271" s="17">
        <v>97</v>
      </c>
      <c r="H271" s="17"/>
      <c r="I271" s="17"/>
      <c r="J271" s="17"/>
      <c r="K271" s="17"/>
      <c r="L271" s="17"/>
      <c r="M271" s="20">
        <f>SUM(C271:L271)</f>
        <v>484</v>
      </c>
      <c r="N271" s="49">
        <f>IF(COUNT(C271:L271),AVERAGE(C271:L271)," ")</f>
        <v>96.8</v>
      </c>
      <c r="O271" s="39"/>
    </row>
    <row r="272" spans="1:15" ht="12.75" customHeight="1">
      <c r="A272" s="24" t="s">
        <v>50</v>
      </c>
      <c r="B272" s="20">
        <v>96.5</v>
      </c>
      <c r="C272" s="17">
        <v>96</v>
      </c>
      <c r="D272" s="17">
        <v>96</v>
      </c>
      <c r="E272" s="17">
        <v>96</v>
      </c>
      <c r="F272" s="17">
        <v>92</v>
      </c>
      <c r="G272" s="17">
        <v>98</v>
      </c>
      <c r="H272" s="17"/>
      <c r="I272" s="17"/>
      <c r="J272" s="17"/>
      <c r="K272" s="17"/>
      <c r="L272" s="17"/>
      <c r="M272" s="20">
        <f>SUM(C272:L272)</f>
        <v>478</v>
      </c>
      <c r="N272" s="49">
        <f>IF(COUNT(C272:L272),AVERAGE(C272:L272)," ")</f>
        <v>95.6</v>
      </c>
      <c r="O272" s="39"/>
    </row>
    <row r="273" spans="1:15" ht="12.75" customHeight="1">
      <c r="A273" s="24" t="s">
        <v>51</v>
      </c>
      <c r="B273" s="21">
        <v>96.5</v>
      </c>
      <c r="C273" s="17">
        <v>96</v>
      </c>
      <c r="D273" s="26">
        <v>95</v>
      </c>
      <c r="E273" s="26">
        <v>97</v>
      </c>
      <c r="F273" s="26">
        <v>93</v>
      </c>
      <c r="G273" s="26">
        <v>99</v>
      </c>
      <c r="H273" s="26"/>
      <c r="I273" s="26"/>
      <c r="J273" s="26"/>
      <c r="K273" s="26"/>
      <c r="L273" s="26"/>
      <c r="M273" s="20">
        <f>SUM(C273:L273)</f>
        <v>480</v>
      </c>
      <c r="N273" s="49">
        <f>IF(COUNT(C273:L273),AVERAGE(C273:L273)," ")</f>
        <v>96</v>
      </c>
      <c r="O273" s="39"/>
    </row>
    <row r="274" spans="1:15" ht="12.75" customHeight="1">
      <c r="A274" s="24" t="s">
        <v>52</v>
      </c>
      <c r="B274" s="20">
        <v>96.4</v>
      </c>
      <c r="C274" s="17">
        <v>97</v>
      </c>
      <c r="D274" s="26">
        <v>97</v>
      </c>
      <c r="E274" s="26">
        <v>99</v>
      </c>
      <c r="F274" s="26">
        <v>98</v>
      </c>
      <c r="G274" s="26">
        <v>98</v>
      </c>
      <c r="H274" s="26"/>
      <c r="I274" s="26"/>
      <c r="J274" s="26"/>
      <c r="K274" s="26"/>
      <c r="L274" s="26"/>
      <c r="M274" s="20">
        <f>SUM(C274:L274)</f>
        <v>489</v>
      </c>
      <c r="N274" s="49">
        <f>IF(COUNT(C274:L274),AVERAGE(C274:L274)," ")</f>
        <v>97.8</v>
      </c>
      <c r="O274" s="39"/>
    </row>
    <row r="275" spans="1:15" ht="12.75" customHeight="1">
      <c r="A275" s="6"/>
      <c r="B275" s="21">
        <f aca="true" t="shared" si="33" ref="B275:L275">SUM(B271:B274)</f>
        <v>386</v>
      </c>
      <c r="C275" s="20">
        <f t="shared" si="33"/>
        <v>387</v>
      </c>
      <c r="D275" s="20">
        <f t="shared" si="33"/>
        <v>381</v>
      </c>
      <c r="E275" s="20">
        <f t="shared" si="33"/>
        <v>390</v>
      </c>
      <c r="F275" s="20">
        <f t="shared" si="33"/>
        <v>381</v>
      </c>
      <c r="G275" s="20">
        <f t="shared" si="33"/>
        <v>392</v>
      </c>
      <c r="H275" s="20">
        <f t="shared" si="33"/>
        <v>0</v>
      </c>
      <c r="I275" s="20">
        <f t="shared" si="33"/>
        <v>0</v>
      </c>
      <c r="J275" s="20">
        <f t="shared" si="33"/>
        <v>0</v>
      </c>
      <c r="K275" s="20">
        <f t="shared" si="33"/>
        <v>0</v>
      </c>
      <c r="L275" s="20">
        <f t="shared" si="33"/>
        <v>0</v>
      </c>
      <c r="M275" s="20">
        <f>SUM(C275:L275)</f>
        <v>1931</v>
      </c>
      <c r="N275" s="20"/>
      <c r="O275" s="39"/>
    </row>
    <row r="276" spans="1:15" ht="12.75" customHeight="1">
      <c r="A276" s="29" t="s">
        <v>0</v>
      </c>
      <c r="B276" s="19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39"/>
    </row>
    <row r="277" spans="1:15" ht="12.75" customHeight="1">
      <c r="A277" s="6" t="s">
        <v>39</v>
      </c>
      <c r="B277" s="20"/>
      <c r="C277" s="17">
        <v>389</v>
      </c>
      <c r="D277" s="17"/>
      <c r="E277" s="17"/>
      <c r="F277" s="17"/>
      <c r="G277" s="17"/>
      <c r="H277" s="17"/>
      <c r="I277" s="17"/>
      <c r="J277" s="17"/>
      <c r="K277" s="17"/>
      <c r="L277" s="17"/>
      <c r="M277" s="20"/>
      <c r="N277" s="17"/>
      <c r="O277" s="39"/>
    </row>
    <row r="278" spans="1:15" ht="12.75" customHeight="1">
      <c r="A278" s="6" t="s">
        <v>40</v>
      </c>
      <c r="B278" s="20"/>
      <c r="C278" s="17"/>
      <c r="D278" s="17"/>
      <c r="E278" s="17"/>
      <c r="F278" s="17">
        <v>388</v>
      </c>
      <c r="G278" s="17"/>
      <c r="H278" s="17"/>
      <c r="I278" s="17"/>
      <c r="J278" s="17"/>
      <c r="K278" s="17"/>
      <c r="L278" s="17"/>
      <c r="M278" s="20"/>
      <c r="N278" s="17"/>
      <c r="O278" s="39"/>
    </row>
    <row r="279" spans="1:15" ht="12.75" customHeight="1">
      <c r="A279" s="6" t="s">
        <v>28</v>
      </c>
      <c r="B279" s="21"/>
      <c r="C279" s="17"/>
      <c r="D279" s="26">
        <v>386</v>
      </c>
      <c r="E279" s="26"/>
      <c r="F279" s="26"/>
      <c r="G279" s="26"/>
      <c r="H279" s="26"/>
      <c r="I279" s="26"/>
      <c r="J279" s="26"/>
      <c r="K279" s="26"/>
      <c r="L279" s="26"/>
      <c r="M279" s="20"/>
      <c r="N279" s="17"/>
      <c r="O279" s="39"/>
    </row>
    <row r="280" spans="1:15" ht="12.75" customHeight="1">
      <c r="A280" s="6" t="s">
        <v>30</v>
      </c>
      <c r="B280" s="20"/>
      <c r="C280" s="17"/>
      <c r="D280" s="26"/>
      <c r="E280" s="26"/>
      <c r="F280" s="26"/>
      <c r="G280" s="26">
        <v>386</v>
      </c>
      <c r="H280" s="26"/>
      <c r="I280" s="26"/>
      <c r="J280" s="26"/>
      <c r="K280" s="26"/>
      <c r="L280" s="26"/>
      <c r="M280" s="20"/>
      <c r="N280" s="17"/>
      <c r="O280" s="39"/>
    </row>
    <row r="281" spans="1:15" ht="12.75" customHeight="1">
      <c r="A281" s="6" t="s">
        <v>29</v>
      </c>
      <c r="B281" s="20"/>
      <c r="C281" s="17"/>
      <c r="D281" s="26"/>
      <c r="E281" s="26">
        <v>386</v>
      </c>
      <c r="F281" s="26"/>
      <c r="G281" s="26"/>
      <c r="H281" s="26"/>
      <c r="I281" s="26"/>
      <c r="J281" s="26"/>
      <c r="K281" s="26"/>
      <c r="L281" s="26"/>
      <c r="M281" s="20"/>
      <c r="N281" s="17"/>
      <c r="O281" s="39"/>
    </row>
    <row r="282" spans="1:15" ht="12.75" customHeight="1">
      <c r="A282" s="6"/>
      <c r="B282" s="20"/>
      <c r="C282" s="20">
        <f aca="true" t="shared" si="34" ref="C282:L282">SUM(C277:C281)</f>
        <v>389</v>
      </c>
      <c r="D282" s="20">
        <f t="shared" si="34"/>
        <v>386</v>
      </c>
      <c r="E282" s="20">
        <f t="shared" si="34"/>
        <v>386</v>
      </c>
      <c r="F282" s="20">
        <f t="shared" si="34"/>
        <v>388</v>
      </c>
      <c r="G282" s="20">
        <f t="shared" si="34"/>
        <v>386</v>
      </c>
      <c r="H282" s="20">
        <f t="shared" si="34"/>
        <v>0</v>
      </c>
      <c r="I282" s="20">
        <f t="shared" si="34"/>
        <v>0</v>
      </c>
      <c r="J282" s="20">
        <f t="shared" si="34"/>
        <v>0</v>
      </c>
      <c r="K282" s="20">
        <f t="shared" si="34"/>
        <v>0</v>
      </c>
      <c r="L282" s="20">
        <f t="shared" si="34"/>
        <v>0</v>
      </c>
      <c r="M282" s="20">
        <f>SUM(C282:L282)</f>
        <v>1935</v>
      </c>
      <c r="N282" s="20"/>
      <c r="O282" s="39"/>
    </row>
    <row r="283" spans="1:15" ht="12.75" customHeight="1">
      <c r="A283" s="6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39"/>
    </row>
    <row r="284" spans="1:15" ht="12.75" customHeight="1">
      <c r="A284" s="6"/>
      <c r="B284" s="20"/>
      <c r="C284" s="20"/>
      <c r="D284" s="22" t="s">
        <v>7</v>
      </c>
      <c r="E284" s="19" t="s">
        <v>8</v>
      </c>
      <c r="F284" s="19" t="s">
        <v>9</v>
      </c>
      <c r="G284" s="19" t="s">
        <v>10</v>
      </c>
      <c r="H284" s="19" t="s">
        <v>11</v>
      </c>
      <c r="I284" s="19" t="s">
        <v>12</v>
      </c>
      <c r="J284" s="20"/>
      <c r="K284" s="20"/>
      <c r="L284" s="20"/>
      <c r="M284" s="20"/>
      <c r="N284" s="20"/>
      <c r="O284" s="39"/>
    </row>
    <row r="285" spans="1:15" ht="12.75" customHeight="1">
      <c r="A285" s="15" t="str">
        <f>+A252</f>
        <v>Penzance &amp; St. Ives A</v>
      </c>
      <c r="B285" s="20"/>
      <c r="C285" s="20"/>
      <c r="D285" s="25">
        <f>+J239</f>
        <v>5</v>
      </c>
      <c r="E285" s="25">
        <v>4</v>
      </c>
      <c r="F285" s="25">
        <v>1</v>
      </c>
      <c r="G285" s="25">
        <v>0</v>
      </c>
      <c r="H285" s="25">
        <f aca="true" t="shared" si="35" ref="H285:H290">+E285*2+F285</f>
        <v>9</v>
      </c>
      <c r="I285" s="25">
        <f>+M257</f>
        <v>1947</v>
      </c>
      <c r="J285" s="20"/>
      <c r="L285" s="20"/>
      <c r="M285" s="20"/>
      <c r="N285" s="20"/>
      <c r="O285" s="39"/>
    </row>
    <row r="286" spans="1:15" ht="12.75" customHeight="1">
      <c r="A286" s="15" t="str">
        <f>+A258</f>
        <v>St. Austell A</v>
      </c>
      <c r="B286" s="20"/>
      <c r="C286" s="20"/>
      <c r="D286" s="25">
        <f>+J239</f>
        <v>5</v>
      </c>
      <c r="E286" s="25">
        <v>3</v>
      </c>
      <c r="F286" s="25">
        <v>1</v>
      </c>
      <c r="G286" s="25">
        <v>1</v>
      </c>
      <c r="H286" s="25">
        <f t="shared" si="35"/>
        <v>7</v>
      </c>
      <c r="I286" s="25">
        <f>+M263</f>
        <v>1937</v>
      </c>
      <c r="J286" s="20"/>
      <c r="K286" s="20"/>
      <c r="L286" s="20"/>
      <c r="M286" s="20"/>
      <c r="N286" s="20"/>
      <c r="O286" s="39"/>
    </row>
    <row r="287" spans="1:15" ht="12.75" customHeight="1">
      <c r="A287" s="15" t="str">
        <f>+A264</f>
        <v>Hayle A</v>
      </c>
      <c r="B287" s="20"/>
      <c r="C287" s="20"/>
      <c r="D287" s="25">
        <f>+J239</f>
        <v>5</v>
      </c>
      <c r="E287" s="25">
        <v>2</v>
      </c>
      <c r="F287" s="25">
        <v>2</v>
      </c>
      <c r="G287" s="25">
        <v>1</v>
      </c>
      <c r="H287" s="25">
        <f t="shared" si="35"/>
        <v>6</v>
      </c>
      <c r="I287" s="25">
        <f>+M269</f>
        <v>1918</v>
      </c>
      <c r="J287" s="5"/>
      <c r="K287" s="5"/>
      <c r="L287" s="5"/>
      <c r="M287" s="5"/>
      <c r="N287" s="5"/>
      <c r="O287" s="39"/>
    </row>
    <row r="288" spans="1:15" ht="12.75" customHeight="1">
      <c r="A288" s="15" t="str">
        <f>+A246</f>
        <v>City of Truro A</v>
      </c>
      <c r="B288" s="20"/>
      <c r="C288" s="20"/>
      <c r="D288" s="25">
        <f>+J239</f>
        <v>5</v>
      </c>
      <c r="E288" s="25">
        <v>2</v>
      </c>
      <c r="F288" s="25">
        <v>0</v>
      </c>
      <c r="G288" s="25">
        <v>3</v>
      </c>
      <c r="H288" s="25">
        <f t="shared" si="35"/>
        <v>4</v>
      </c>
      <c r="I288" s="25">
        <f>+M251</f>
        <v>1940</v>
      </c>
      <c r="J288" s="5"/>
      <c r="K288" s="5"/>
      <c r="L288" s="5"/>
      <c r="M288" s="5"/>
      <c r="N288" s="5"/>
      <c r="O288" s="39"/>
    </row>
    <row r="289" spans="1:15" ht="12.75" customHeight="1">
      <c r="A289" s="15" t="str">
        <f>+A270</f>
        <v>City of Truro B</v>
      </c>
      <c r="B289" s="20"/>
      <c r="C289" s="20"/>
      <c r="D289" s="25">
        <f>+J239</f>
        <v>5</v>
      </c>
      <c r="E289" s="25">
        <v>1</v>
      </c>
      <c r="F289" s="25">
        <v>1</v>
      </c>
      <c r="G289" s="25">
        <v>3</v>
      </c>
      <c r="H289" s="25">
        <f t="shared" si="35"/>
        <v>3</v>
      </c>
      <c r="I289" s="25">
        <f>+M275</f>
        <v>1931</v>
      </c>
      <c r="O289" s="39"/>
    </row>
    <row r="290" spans="1:15" ht="12.75" customHeight="1">
      <c r="A290" s="15" t="str">
        <f>+A276</f>
        <v>Average</v>
      </c>
      <c r="B290" s="20"/>
      <c r="C290" s="20"/>
      <c r="D290" s="25">
        <f>+J239</f>
        <v>5</v>
      </c>
      <c r="E290" s="25">
        <v>0</v>
      </c>
      <c r="F290" s="25">
        <v>1</v>
      </c>
      <c r="G290" s="25">
        <v>4</v>
      </c>
      <c r="H290" s="25">
        <f t="shared" si="35"/>
        <v>1</v>
      </c>
      <c r="I290" s="25">
        <f>+M282</f>
        <v>1935</v>
      </c>
      <c r="J290" s="39"/>
      <c r="K290" s="39"/>
      <c r="L290" s="39"/>
      <c r="M290" s="39"/>
      <c r="N290" s="39"/>
      <c r="O290" s="39"/>
    </row>
    <row r="291" spans="1:15" ht="12.75" customHeight="1">
      <c r="A291" s="69"/>
      <c r="B291" s="44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66"/>
      <c r="O291" s="39"/>
    </row>
    <row r="292" spans="1:15" ht="12.75" customHeight="1">
      <c r="A292" s="72"/>
      <c r="B292" s="73"/>
      <c r="C292" s="67"/>
      <c r="D292" s="35"/>
      <c r="E292" s="35"/>
      <c r="F292" s="35"/>
      <c r="G292" s="54"/>
      <c r="H292" s="35"/>
      <c r="I292" s="35"/>
      <c r="J292" s="35"/>
      <c r="K292" s="35"/>
      <c r="L292" s="35"/>
      <c r="M292" s="35"/>
      <c r="N292" s="66"/>
      <c r="O292" s="39"/>
    </row>
    <row r="293" spans="1:15" ht="12.75" customHeight="1">
      <c r="A293" s="8"/>
      <c r="B293" s="8"/>
      <c r="E293" s="48" t="s">
        <v>5</v>
      </c>
      <c r="O293" s="39"/>
    </row>
    <row r="294" spans="1:15" ht="12.75" customHeight="1">
      <c r="A294" s="8"/>
      <c r="B294" s="8"/>
      <c r="F294" s="48" t="s">
        <v>6</v>
      </c>
      <c r="O294" s="39"/>
    </row>
    <row r="295" spans="5:15" ht="12.75" customHeight="1">
      <c r="E295" s="1"/>
      <c r="G295" s="48" t="s">
        <v>4</v>
      </c>
      <c r="O295" s="39"/>
    </row>
    <row r="296" spans="1:15" ht="12.75" customHeight="1">
      <c r="A296" s="85" t="s">
        <v>147</v>
      </c>
      <c r="G296" s="48" t="s">
        <v>38</v>
      </c>
      <c r="O296" s="39"/>
    </row>
    <row r="297" spans="6:15" ht="12.75" customHeight="1">
      <c r="F297" s="48" t="s">
        <v>27</v>
      </c>
      <c r="J297" s="13">
        <v>6</v>
      </c>
      <c r="O297" s="39"/>
    </row>
    <row r="298" spans="1:15" ht="12.75" customHeight="1">
      <c r="A298" s="2"/>
      <c r="B298" s="32" t="str">
        <f>+A304</f>
        <v>City of Truro A</v>
      </c>
      <c r="C298" s="9"/>
      <c r="D298" s="4"/>
      <c r="E298" s="4"/>
      <c r="F298" s="13">
        <f>+H309</f>
        <v>388</v>
      </c>
      <c r="H298" s="48" t="s">
        <v>151</v>
      </c>
      <c r="J298" s="2" t="str">
        <f>+A334</f>
        <v>Average</v>
      </c>
      <c r="K298" s="11"/>
      <c r="L298" s="7"/>
      <c r="M298" s="7"/>
      <c r="N298" s="13">
        <f>+H340</f>
        <v>389</v>
      </c>
      <c r="O298" s="39"/>
    </row>
    <row r="299" spans="1:15" ht="12.75" customHeight="1">
      <c r="A299" s="6"/>
      <c r="H299" s="13"/>
      <c r="O299" s="39"/>
    </row>
    <row r="300" spans="1:15" ht="12.75" customHeight="1">
      <c r="A300" s="6"/>
      <c r="B300" s="2" t="str">
        <f>+A310</f>
        <v>Penzance &amp; St. Ives A</v>
      </c>
      <c r="C300" s="11"/>
      <c r="D300" s="7"/>
      <c r="E300" s="7"/>
      <c r="F300" s="13">
        <f>+H315</f>
        <v>387</v>
      </c>
      <c r="H300" s="48" t="s">
        <v>150</v>
      </c>
      <c r="J300" s="50" t="str">
        <f>+A328</f>
        <v>City of Truro B</v>
      </c>
      <c r="K300" s="11"/>
      <c r="L300" s="7"/>
      <c r="M300" s="7"/>
      <c r="N300" s="13">
        <f>+H333</f>
        <v>382</v>
      </c>
      <c r="O300" s="39"/>
    </row>
    <row r="301" spans="1:15" ht="12.75" customHeight="1">
      <c r="A301" s="59"/>
      <c r="B301" s="50"/>
      <c r="C301" s="11"/>
      <c r="D301" s="7"/>
      <c r="E301" s="7"/>
      <c r="F301" s="13"/>
      <c r="H301" s="13"/>
      <c r="O301" s="39"/>
    </row>
    <row r="302" spans="1:15" ht="12.75" customHeight="1">
      <c r="A302" s="59"/>
      <c r="B302" s="2" t="str">
        <f>+A316</f>
        <v>St. Austell A</v>
      </c>
      <c r="C302" s="11"/>
      <c r="D302" s="7"/>
      <c r="E302" s="7"/>
      <c r="F302" s="13">
        <f>+H321</f>
        <v>389</v>
      </c>
      <c r="H302" s="13" t="s">
        <v>150</v>
      </c>
      <c r="J302" s="2" t="str">
        <f>+A322</f>
        <v>Hayle A</v>
      </c>
      <c r="L302" s="2"/>
      <c r="M302" s="2"/>
      <c r="N302" s="13">
        <f>+H327</f>
        <v>386</v>
      </c>
      <c r="O302" s="39"/>
    </row>
    <row r="303" spans="1:15" ht="12.75" customHeight="1">
      <c r="A303" s="6"/>
      <c r="B303" s="4" t="s">
        <v>1</v>
      </c>
      <c r="C303" s="45" t="s">
        <v>3</v>
      </c>
      <c r="D303" s="7"/>
      <c r="E303" s="7"/>
      <c r="F303" s="5"/>
      <c r="G303" s="5"/>
      <c r="H303" s="12"/>
      <c r="I303" s="5"/>
      <c r="J303" s="5"/>
      <c r="K303" s="5"/>
      <c r="L303" s="5"/>
      <c r="M303" s="5"/>
      <c r="N303" s="5"/>
      <c r="O303" s="39"/>
    </row>
    <row r="304" spans="1:15" ht="12.75" customHeight="1">
      <c r="A304" s="3" t="s">
        <v>39</v>
      </c>
      <c r="B304" s="4" t="s">
        <v>0</v>
      </c>
      <c r="C304" s="46">
        <v>1</v>
      </c>
      <c r="D304" s="46">
        <v>2</v>
      </c>
      <c r="E304" s="46">
        <v>3</v>
      </c>
      <c r="F304" s="46">
        <v>4</v>
      </c>
      <c r="G304" s="46">
        <v>5</v>
      </c>
      <c r="H304" s="46">
        <v>6</v>
      </c>
      <c r="I304" s="46">
        <v>7</v>
      </c>
      <c r="J304" s="46">
        <v>8</v>
      </c>
      <c r="K304" s="46">
        <v>9</v>
      </c>
      <c r="L304" s="46">
        <v>10</v>
      </c>
      <c r="M304" s="14" t="s">
        <v>2</v>
      </c>
      <c r="N304" s="14" t="s">
        <v>0</v>
      </c>
      <c r="O304" s="39"/>
    </row>
    <row r="305" spans="1:15" ht="12.75" customHeight="1">
      <c r="A305" s="16" t="s">
        <v>45</v>
      </c>
      <c r="B305" s="18">
        <v>97.8</v>
      </c>
      <c r="C305" s="28">
        <v>98</v>
      </c>
      <c r="D305" s="17">
        <v>96</v>
      </c>
      <c r="E305" s="17">
        <v>96</v>
      </c>
      <c r="F305" s="17">
        <v>97</v>
      </c>
      <c r="G305" s="17">
        <v>99</v>
      </c>
      <c r="H305" s="17">
        <v>99</v>
      </c>
      <c r="I305" s="17"/>
      <c r="J305" s="17"/>
      <c r="K305" s="17"/>
      <c r="L305" s="17"/>
      <c r="M305" s="17">
        <f>SUM(C305:L305)</f>
        <v>585</v>
      </c>
      <c r="N305" s="49">
        <f>IF(COUNT(C305:L305),AVERAGE(C305:L305)," ")</f>
        <v>97.5</v>
      </c>
      <c r="O305" s="39"/>
    </row>
    <row r="306" spans="1:15" ht="12.75" customHeight="1">
      <c r="A306" s="16" t="s">
        <v>46</v>
      </c>
      <c r="B306" s="17">
        <v>97.7</v>
      </c>
      <c r="C306" s="28">
        <v>99</v>
      </c>
      <c r="D306" s="13">
        <v>100</v>
      </c>
      <c r="E306" s="17">
        <v>97</v>
      </c>
      <c r="F306" s="17">
        <v>96</v>
      </c>
      <c r="G306" s="17">
        <v>98</v>
      </c>
      <c r="H306" s="17">
        <v>97</v>
      </c>
      <c r="I306" s="17"/>
      <c r="J306" s="17"/>
      <c r="K306" s="17"/>
      <c r="L306" s="17"/>
      <c r="M306" s="17">
        <f>SUM(C306:L306)</f>
        <v>587</v>
      </c>
      <c r="N306" s="49">
        <f>IF(COUNT(C306:L306),AVERAGE(C306:L306)," ")</f>
        <v>97.83333333333333</v>
      </c>
      <c r="O306" s="39"/>
    </row>
    <row r="307" spans="1:15" ht="12.75" customHeight="1">
      <c r="A307" s="16" t="s">
        <v>47</v>
      </c>
      <c r="B307" s="17">
        <v>97.3</v>
      </c>
      <c r="C307" s="17">
        <v>96</v>
      </c>
      <c r="D307" s="47">
        <v>95</v>
      </c>
      <c r="E307" s="17">
        <v>94</v>
      </c>
      <c r="F307" s="17">
        <v>96</v>
      </c>
      <c r="G307" s="17">
        <v>99</v>
      </c>
      <c r="H307" s="17">
        <v>95</v>
      </c>
      <c r="I307" s="17"/>
      <c r="J307" s="17"/>
      <c r="K307" s="17"/>
      <c r="L307" s="17"/>
      <c r="M307" s="17">
        <f>SUM(C307:L307)</f>
        <v>575</v>
      </c>
      <c r="N307" s="49">
        <f>IF(COUNT(C307:L307),AVERAGE(C307:L307)," ")</f>
        <v>95.83333333333333</v>
      </c>
      <c r="O307" s="39"/>
    </row>
    <row r="308" spans="1:15" ht="12.75" customHeight="1">
      <c r="A308" s="16" t="s">
        <v>48</v>
      </c>
      <c r="B308" s="31">
        <v>96.7</v>
      </c>
      <c r="C308" s="20">
        <v>98</v>
      </c>
      <c r="D308" s="25">
        <v>98</v>
      </c>
      <c r="E308" s="20">
        <v>97</v>
      </c>
      <c r="F308" s="20">
        <v>94</v>
      </c>
      <c r="G308" s="20">
        <v>97</v>
      </c>
      <c r="H308" s="20">
        <v>97</v>
      </c>
      <c r="I308" s="20"/>
      <c r="J308" s="20"/>
      <c r="K308" s="20"/>
      <c r="L308" s="20"/>
      <c r="M308" s="20">
        <f>SUM(C308:L308)</f>
        <v>581</v>
      </c>
      <c r="N308" s="49">
        <f>IF(COUNT(C308:L308),AVERAGE(C308:L308)," ")</f>
        <v>96.83333333333333</v>
      </c>
      <c r="O308" s="39"/>
    </row>
    <row r="309" spans="1:15" ht="12.75" customHeight="1">
      <c r="A309" s="24"/>
      <c r="B309" s="21">
        <f aca="true" t="shared" si="36" ref="B309:L309">SUM(B305:B308)</f>
        <v>389.5</v>
      </c>
      <c r="C309" s="20">
        <f t="shared" si="36"/>
        <v>391</v>
      </c>
      <c r="D309" s="20">
        <f t="shared" si="36"/>
        <v>389</v>
      </c>
      <c r="E309" s="20">
        <f t="shared" si="36"/>
        <v>384</v>
      </c>
      <c r="F309" s="20">
        <f t="shared" si="36"/>
        <v>383</v>
      </c>
      <c r="G309" s="20">
        <f t="shared" si="36"/>
        <v>393</v>
      </c>
      <c r="H309" s="20">
        <f t="shared" si="36"/>
        <v>388</v>
      </c>
      <c r="I309" s="20">
        <f t="shared" si="36"/>
        <v>0</v>
      </c>
      <c r="J309" s="20">
        <f t="shared" si="36"/>
        <v>0</v>
      </c>
      <c r="K309" s="20">
        <f t="shared" si="36"/>
        <v>0</v>
      </c>
      <c r="L309" s="20">
        <f t="shared" si="36"/>
        <v>0</v>
      </c>
      <c r="M309" s="20">
        <f>SUM(C309:L309)</f>
        <v>2328</v>
      </c>
      <c r="N309" s="49"/>
      <c r="O309" s="39"/>
    </row>
    <row r="310" spans="1:15" ht="12.75" customHeight="1">
      <c r="A310" s="29" t="s">
        <v>21</v>
      </c>
      <c r="B310" s="19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49" t="str">
        <f>IF(COUNT(C310:L310),AVERAGE(C310:L310)," ")</f>
        <v> </v>
      </c>
      <c r="O310" s="39"/>
    </row>
    <row r="311" spans="1:15" ht="12.75" customHeight="1">
      <c r="A311" s="72" t="s">
        <v>57</v>
      </c>
      <c r="B311" s="73">
        <v>97.9</v>
      </c>
      <c r="C311" s="67">
        <v>98</v>
      </c>
      <c r="D311" s="35">
        <v>96</v>
      </c>
      <c r="E311" s="17">
        <v>96</v>
      </c>
      <c r="F311" s="17">
        <v>94</v>
      </c>
      <c r="G311" s="17">
        <v>97</v>
      </c>
      <c r="H311" s="17">
        <v>97</v>
      </c>
      <c r="I311" s="17"/>
      <c r="J311" s="17"/>
      <c r="K311" s="17"/>
      <c r="L311" s="17"/>
      <c r="M311" s="17">
        <f>SUM(C311:L311)</f>
        <v>578</v>
      </c>
      <c r="N311" s="49">
        <f>IF(COUNT(C311:L311),AVERAGE(C311:L311)," ")</f>
        <v>96.33333333333333</v>
      </c>
      <c r="O311" s="39"/>
    </row>
    <row r="312" spans="1:15" ht="12.75" customHeight="1">
      <c r="A312" s="72" t="s">
        <v>58</v>
      </c>
      <c r="B312" s="74">
        <v>97.4</v>
      </c>
      <c r="C312" s="67">
        <v>99</v>
      </c>
      <c r="D312" s="35">
        <v>95</v>
      </c>
      <c r="E312" s="17">
        <v>98</v>
      </c>
      <c r="F312" s="17">
        <v>97</v>
      </c>
      <c r="G312" s="17">
        <v>99</v>
      </c>
      <c r="H312" s="17">
        <v>97</v>
      </c>
      <c r="I312" s="17"/>
      <c r="J312" s="17"/>
      <c r="K312" s="17"/>
      <c r="L312" s="17"/>
      <c r="M312" s="17">
        <f>SUM(C312:L312)</f>
        <v>585</v>
      </c>
      <c r="N312" s="49">
        <f>IF(COUNT(C312:L312),AVERAGE(C312:L312)," ")</f>
        <v>97.5</v>
      </c>
      <c r="O312" s="39"/>
    </row>
    <row r="313" spans="1:15" ht="12.75" customHeight="1">
      <c r="A313" s="72" t="s">
        <v>59</v>
      </c>
      <c r="B313" s="74">
        <v>96.5</v>
      </c>
      <c r="C313" s="67">
        <v>98</v>
      </c>
      <c r="D313" s="38">
        <v>95</v>
      </c>
      <c r="E313" s="26">
        <v>98</v>
      </c>
      <c r="F313" s="33">
        <v>100</v>
      </c>
      <c r="G313" s="26">
        <v>99</v>
      </c>
      <c r="H313" s="26">
        <v>97</v>
      </c>
      <c r="I313" s="26"/>
      <c r="J313" s="26"/>
      <c r="K313" s="26"/>
      <c r="L313" s="26"/>
      <c r="M313" s="17">
        <f>SUM(C313:L313)</f>
        <v>587</v>
      </c>
      <c r="N313" s="49">
        <f>IF(COUNT(C313:L313),AVERAGE(C313:L313)," ")</f>
        <v>97.83333333333333</v>
      </c>
      <c r="O313" s="39"/>
    </row>
    <row r="314" spans="1:15" ht="12.75" customHeight="1">
      <c r="A314" s="72" t="s">
        <v>60</v>
      </c>
      <c r="B314" s="74">
        <v>96.3</v>
      </c>
      <c r="C314" s="73">
        <v>95</v>
      </c>
      <c r="D314" s="75">
        <v>96</v>
      </c>
      <c r="E314" s="25">
        <v>98</v>
      </c>
      <c r="F314" s="25">
        <v>99</v>
      </c>
      <c r="G314" s="33">
        <v>100</v>
      </c>
      <c r="H314" s="25">
        <v>96</v>
      </c>
      <c r="I314" s="25"/>
      <c r="J314" s="25"/>
      <c r="K314" s="25"/>
      <c r="L314" s="25"/>
      <c r="M314" s="20">
        <f>SUM(C314:L314)</f>
        <v>584</v>
      </c>
      <c r="N314" s="49">
        <f>IF(COUNT(C314:L314),AVERAGE(C314:L314)," ")</f>
        <v>97.33333333333333</v>
      </c>
      <c r="O314" s="39"/>
    </row>
    <row r="315" spans="1:15" ht="12.75" customHeight="1">
      <c r="A315" s="23"/>
      <c r="B315" s="28">
        <f aca="true" t="shared" si="37" ref="B315:L315">SUM(B311:B314)</f>
        <v>388.1</v>
      </c>
      <c r="C315" s="20">
        <f t="shared" si="37"/>
        <v>390</v>
      </c>
      <c r="D315" s="20">
        <f t="shared" si="37"/>
        <v>382</v>
      </c>
      <c r="E315" s="20">
        <f t="shared" si="37"/>
        <v>390</v>
      </c>
      <c r="F315" s="20">
        <f t="shared" si="37"/>
        <v>390</v>
      </c>
      <c r="G315" s="20">
        <f t="shared" si="37"/>
        <v>395</v>
      </c>
      <c r="H315" s="20">
        <f t="shared" si="37"/>
        <v>387</v>
      </c>
      <c r="I315" s="20">
        <f t="shared" si="37"/>
        <v>0</v>
      </c>
      <c r="J315" s="20">
        <f t="shared" si="37"/>
        <v>0</v>
      </c>
      <c r="K315" s="20">
        <f t="shared" si="37"/>
        <v>0</v>
      </c>
      <c r="L315" s="20">
        <f t="shared" si="37"/>
        <v>0</v>
      </c>
      <c r="M315" s="20">
        <f>SUM(C315:L315)</f>
        <v>2334</v>
      </c>
      <c r="N315" s="49"/>
      <c r="O315" s="39"/>
    </row>
    <row r="316" spans="1:15" ht="12.75" customHeight="1">
      <c r="A316" s="29" t="s">
        <v>28</v>
      </c>
      <c r="B316" s="19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49" t="str">
        <f>IF(COUNT(C316:L316),AVERAGE(C316:L316)," ")</f>
        <v> </v>
      </c>
      <c r="O316" s="39"/>
    </row>
    <row r="317" spans="1:15" ht="12.75" customHeight="1">
      <c r="A317" s="24" t="s">
        <v>53</v>
      </c>
      <c r="B317" s="21">
        <v>98.1</v>
      </c>
      <c r="C317" s="28">
        <v>93</v>
      </c>
      <c r="D317" s="17">
        <v>99</v>
      </c>
      <c r="E317" s="17">
        <v>95</v>
      </c>
      <c r="F317" s="17">
        <v>99</v>
      </c>
      <c r="G317" s="17">
        <v>99</v>
      </c>
      <c r="H317" s="17">
        <v>97</v>
      </c>
      <c r="I317" s="17"/>
      <c r="J317" s="17"/>
      <c r="K317" s="17"/>
      <c r="L317" s="17"/>
      <c r="M317" s="17">
        <f>SUM(C317:L317)</f>
        <v>582</v>
      </c>
      <c r="N317" s="49">
        <f>IF(COUNT(C317:L317),AVERAGE(C317:L317)," ")</f>
        <v>97</v>
      </c>
      <c r="O317" s="39"/>
    </row>
    <row r="318" spans="1:15" ht="12.75" customHeight="1">
      <c r="A318" s="24" t="s">
        <v>54</v>
      </c>
      <c r="B318" s="21">
        <v>97.5</v>
      </c>
      <c r="C318" s="84">
        <v>94</v>
      </c>
      <c r="D318" s="17">
        <v>97</v>
      </c>
      <c r="E318" s="17">
        <v>98</v>
      </c>
      <c r="F318" s="17">
        <v>95</v>
      </c>
      <c r="G318" s="17">
        <v>99</v>
      </c>
      <c r="H318" s="17">
        <v>99</v>
      </c>
      <c r="I318" s="17"/>
      <c r="J318" s="17"/>
      <c r="K318" s="17"/>
      <c r="L318" s="17"/>
      <c r="M318" s="17">
        <f>SUM(C318:L318)</f>
        <v>582</v>
      </c>
      <c r="N318" s="49">
        <f>IF(COUNT(C318:L318),AVERAGE(C318:L318)," ")</f>
        <v>97</v>
      </c>
      <c r="O318" s="39"/>
    </row>
    <row r="319" spans="1:15" ht="12.75" customHeight="1">
      <c r="A319" s="24" t="s">
        <v>55</v>
      </c>
      <c r="B319" s="20">
        <v>95.5</v>
      </c>
      <c r="C319" s="17">
        <v>95</v>
      </c>
      <c r="D319" s="33">
        <v>100</v>
      </c>
      <c r="E319" s="26">
        <v>98</v>
      </c>
      <c r="F319" s="26">
        <v>96</v>
      </c>
      <c r="G319" s="26">
        <v>99</v>
      </c>
      <c r="H319" s="26">
        <v>97</v>
      </c>
      <c r="I319" s="26"/>
      <c r="J319" s="26"/>
      <c r="K319" s="26"/>
      <c r="L319" s="26"/>
      <c r="M319" s="17">
        <f>SUM(C319:L319)</f>
        <v>585</v>
      </c>
      <c r="N319" s="49">
        <f>IF(COUNT(C319:L319),AVERAGE(C319:L319)," ")</f>
        <v>97.5</v>
      </c>
      <c r="O319" s="39"/>
    </row>
    <row r="320" spans="1:15" ht="12.75" customHeight="1">
      <c r="A320" s="24" t="s">
        <v>56</v>
      </c>
      <c r="B320" s="34">
        <v>95.4</v>
      </c>
      <c r="C320" s="20">
        <v>96</v>
      </c>
      <c r="D320" s="25">
        <v>98</v>
      </c>
      <c r="E320" s="25">
        <v>97</v>
      </c>
      <c r="F320" s="25">
        <v>95</v>
      </c>
      <c r="G320" s="25">
        <v>95</v>
      </c>
      <c r="H320" s="25">
        <v>96</v>
      </c>
      <c r="I320" s="25"/>
      <c r="J320" s="25"/>
      <c r="K320" s="25"/>
      <c r="L320" s="25"/>
      <c r="M320" s="20">
        <f>SUM(C320:L320)</f>
        <v>577</v>
      </c>
      <c r="N320" s="49">
        <f>IF(COUNT(C320:L320),AVERAGE(C320:L320)," ")</f>
        <v>96.16666666666667</v>
      </c>
      <c r="O320" s="39"/>
    </row>
    <row r="321" spans="1:15" ht="12.75" customHeight="1">
      <c r="A321" s="24"/>
      <c r="B321" s="21">
        <f aca="true" t="shared" si="38" ref="B321:L321">SUM(B317:B320)</f>
        <v>386.5</v>
      </c>
      <c r="C321" s="20">
        <f t="shared" si="38"/>
        <v>378</v>
      </c>
      <c r="D321" s="20">
        <f t="shared" si="38"/>
        <v>394</v>
      </c>
      <c r="E321" s="20">
        <f t="shared" si="38"/>
        <v>388</v>
      </c>
      <c r="F321" s="20">
        <f t="shared" si="38"/>
        <v>385</v>
      </c>
      <c r="G321" s="20">
        <f t="shared" si="38"/>
        <v>392</v>
      </c>
      <c r="H321" s="20">
        <f t="shared" si="38"/>
        <v>389</v>
      </c>
      <c r="I321" s="20">
        <f t="shared" si="38"/>
        <v>0</v>
      </c>
      <c r="J321" s="20">
        <f t="shared" si="38"/>
        <v>0</v>
      </c>
      <c r="K321" s="20">
        <f t="shared" si="38"/>
        <v>0</v>
      </c>
      <c r="L321" s="20">
        <f t="shared" si="38"/>
        <v>0</v>
      </c>
      <c r="M321" s="20">
        <f>SUM(C321:L321)</f>
        <v>2326</v>
      </c>
      <c r="N321" s="82"/>
      <c r="O321" s="39"/>
    </row>
    <row r="322" spans="1:15" ht="12.75" customHeight="1">
      <c r="A322" s="29" t="s">
        <v>30</v>
      </c>
      <c r="B322" s="1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82"/>
      <c r="O322" s="39"/>
    </row>
    <row r="323" spans="1:15" ht="12.75" customHeight="1">
      <c r="A323" s="30" t="s">
        <v>41</v>
      </c>
      <c r="B323" s="20">
        <v>98.6</v>
      </c>
      <c r="C323" s="17">
        <v>97</v>
      </c>
      <c r="D323" s="17">
        <v>98</v>
      </c>
      <c r="E323" s="17">
        <v>99</v>
      </c>
      <c r="F323" s="13">
        <v>100</v>
      </c>
      <c r="G323" s="17">
        <v>97</v>
      </c>
      <c r="H323" s="17">
        <v>98</v>
      </c>
      <c r="I323" s="17"/>
      <c r="J323" s="17"/>
      <c r="K323" s="17"/>
      <c r="L323" s="17"/>
      <c r="M323" s="20">
        <f>SUM(C323:L323)</f>
        <v>589</v>
      </c>
      <c r="N323" s="49">
        <f>IF(COUNT(C323:L323),AVERAGE(C323:L323)," ")</f>
        <v>98.16666666666667</v>
      </c>
      <c r="O323" s="39"/>
    </row>
    <row r="324" spans="1:15" ht="12.75" customHeight="1">
      <c r="A324" s="24" t="s">
        <v>42</v>
      </c>
      <c r="B324" s="20">
        <v>96.7</v>
      </c>
      <c r="C324" s="17">
        <v>96</v>
      </c>
      <c r="D324" s="17">
        <v>98</v>
      </c>
      <c r="E324" s="17">
        <v>97</v>
      </c>
      <c r="F324" s="17">
        <v>99</v>
      </c>
      <c r="G324" s="17">
        <v>98</v>
      </c>
      <c r="H324" s="17">
        <v>99</v>
      </c>
      <c r="I324" s="17"/>
      <c r="J324" s="17"/>
      <c r="K324" s="17"/>
      <c r="L324" s="17"/>
      <c r="M324" s="20">
        <f>SUM(C324:L324)</f>
        <v>587</v>
      </c>
      <c r="N324" s="49">
        <f>IF(COUNT(C324:L324),AVERAGE(C324:L324)," ")</f>
        <v>97.83333333333333</v>
      </c>
      <c r="O324" s="39"/>
    </row>
    <row r="325" spans="1:15" ht="12.75" customHeight="1">
      <c r="A325" s="24" t="s">
        <v>43</v>
      </c>
      <c r="B325" s="21">
        <v>96.2</v>
      </c>
      <c r="C325" s="17">
        <v>90</v>
      </c>
      <c r="D325" s="26">
        <v>93</v>
      </c>
      <c r="E325" s="26">
        <v>95</v>
      </c>
      <c r="F325" s="26">
        <v>96</v>
      </c>
      <c r="G325" s="26">
        <v>96</v>
      </c>
      <c r="H325" s="26">
        <v>95</v>
      </c>
      <c r="I325" s="26"/>
      <c r="J325" s="26"/>
      <c r="K325" s="26"/>
      <c r="L325" s="26"/>
      <c r="M325" s="20">
        <f>SUM(C325:L325)</f>
        <v>565</v>
      </c>
      <c r="N325" s="49">
        <f>IF(COUNT(C325:L325),AVERAGE(C325:L325)," ")</f>
        <v>94.16666666666667</v>
      </c>
      <c r="O325" s="39"/>
    </row>
    <row r="326" spans="1:15" ht="12.75" customHeight="1">
      <c r="A326" s="24" t="s">
        <v>44</v>
      </c>
      <c r="B326" s="20">
        <v>94.5</v>
      </c>
      <c r="C326" s="17">
        <v>92</v>
      </c>
      <c r="D326" s="26">
        <v>93</v>
      </c>
      <c r="E326" s="26">
        <v>94</v>
      </c>
      <c r="F326" s="26">
        <v>95</v>
      </c>
      <c r="G326" s="26">
        <v>95</v>
      </c>
      <c r="H326" s="26">
        <v>94</v>
      </c>
      <c r="I326" s="26"/>
      <c r="J326" s="26"/>
      <c r="K326" s="26"/>
      <c r="L326" s="26"/>
      <c r="M326" s="20">
        <f>SUM(C326:L326)</f>
        <v>563</v>
      </c>
      <c r="N326" s="49">
        <f>IF(COUNT(C326:L326),AVERAGE(C326:L326)," ")</f>
        <v>93.83333333333333</v>
      </c>
      <c r="O326" s="39"/>
    </row>
    <row r="327" spans="1:15" ht="12.75" customHeight="1">
      <c r="A327" s="6"/>
      <c r="B327" s="21">
        <f aca="true" t="shared" si="39" ref="B327:L327">SUM(B323:B326)</f>
        <v>386</v>
      </c>
      <c r="C327" s="20">
        <f t="shared" si="39"/>
        <v>375</v>
      </c>
      <c r="D327" s="20">
        <f t="shared" si="39"/>
        <v>382</v>
      </c>
      <c r="E327" s="20">
        <f t="shared" si="39"/>
        <v>385</v>
      </c>
      <c r="F327" s="20">
        <f t="shared" si="39"/>
        <v>390</v>
      </c>
      <c r="G327" s="20">
        <f t="shared" si="39"/>
        <v>386</v>
      </c>
      <c r="H327" s="20">
        <f t="shared" si="39"/>
        <v>386</v>
      </c>
      <c r="I327" s="20">
        <f t="shared" si="39"/>
        <v>0</v>
      </c>
      <c r="J327" s="20">
        <f t="shared" si="39"/>
        <v>0</v>
      </c>
      <c r="K327" s="20">
        <f t="shared" si="39"/>
        <v>0</v>
      </c>
      <c r="L327" s="20">
        <f t="shared" si="39"/>
        <v>0</v>
      </c>
      <c r="M327" s="20">
        <f>SUM(C327:L327)</f>
        <v>2304</v>
      </c>
      <c r="N327" s="82"/>
      <c r="O327" s="39"/>
    </row>
    <row r="328" spans="1:15" ht="12.75" customHeight="1">
      <c r="A328" s="29" t="s">
        <v>29</v>
      </c>
      <c r="B328" s="19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82"/>
      <c r="O328" s="39"/>
    </row>
    <row r="329" spans="1:15" ht="12.75" customHeight="1">
      <c r="A329" s="30" t="s">
        <v>49</v>
      </c>
      <c r="B329" s="20">
        <v>96.6</v>
      </c>
      <c r="C329" s="17">
        <v>98</v>
      </c>
      <c r="D329" s="17">
        <v>93</v>
      </c>
      <c r="E329" s="17">
        <v>98</v>
      </c>
      <c r="F329" s="17">
        <v>98</v>
      </c>
      <c r="G329" s="17">
        <v>97</v>
      </c>
      <c r="H329" s="17">
        <v>96</v>
      </c>
      <c r="I329" s="17"/>
      <c r="J329" s="17"/>
      <c r="K329" s="17"/>
      <c r="L329" s="17"/>
      <c r="M329" s="20">
        <f>SUM(C329:L329)</f>
        <v>580</v>
      </c>
      <c r="N329" s="49">
        <f>IF(COUNT(C329:L329),AVERAGE(C329:L329)," ")</f>
        <v>96.66666666666667</v>
      </c>
      <c r="O329" s="39"/>
    </row>
    <row r="330" spans="1:15" ht="12.75" customHeight="1">
      <c r="A330" s="24" t="s">
        <v>50</v>
      </c>
      <c r="B330" s="20">
        <v>96.5</v>
      </c>
      <c r="C330" s="17">
        <v>96</v>
      </c>
      <c r="D330" s="17">
        <v>96</v>
      </c>
      <c r="E330" s="17">
        <v>96</v>
      </c>
      <c r="F330" s="17">
        <v>92</v>
      </c>
      <c r="G330" s="17">
        <v>98</v>
      </c>
      <c r="H330" s="17">
        <v>95</v>
      </c>
      <c r="I330" s="17"/>
      <c r="J330" s="17"/>
      <c r="K330" s="17"/>
      <c r="L330" s="17"/>
      <c r="M330" s="20">
        <f>SUM(C330:L330)</f>
        <v>573</v>
      </c>
      <c r="N330" s="49">
        <f>IF(COUNT(C330:L330),AVERAGE(C330:L330)," ")</f>
        <v>95.5</v>
      </c>
      <c r="O330" s="39"/>
    </row>
    <row r="331" spans="1:15" ht="12.75" customHeight="1">
      <c r="A331" s="24" t="s">
        <v>51</v>
      </c>
      <c r="B331" s="21">
        <v>96.5</v>
      </c>
      <c r="C331" s="17">
        <v>96</v>
      </c>
      <c r="D331" s="26">
        <v>95</v>
      </c>
      <c r="E331" s="26">
        <v>97</v>
      </c>
      <c r="F331" s="26">
        <v>93</v>
      </c>
      <c r="G331" s="26">
        <v>99</v>
      </c>
      <c r="H331" s="26">
        <v>92</v>
      </c>
      <c r="I331" s="26"/>
      <c r="J331" s="26"/>
      <c r="K331" s="26"/>
      <c r="L331" s="26"/>
      <c r="M331" s="20">
        <f>SUM(C331:L331)</f>
        <v>572</v>
      </c>
      <c r="N331" s="49">
        <f>IF(COUNT(C331:L331),AVERAGE(C331:L331)," ")</f>
        <v>95.33333333333333</v>
      </c>
      <c r="O331" s="39"/>
    </row>
    <row r="332" spans="1:15" ht="12.75" customHeight="1">
      <c r="A332" s="24" t="s">
        <v>52</v>
      </c>
      <c r="B332" s="20">
        <v>96.4</v>
      </c>
      <c r="C332" s="17">
        <v>97</v>
      </c>
      <c r="D332" s="26">
        <v>97</v>
      </c>
      <c r="E332" s="26">
        <v>99</v>
      </c>
      <c r="F332" s="26">
        <v>98</v>
      </c>
      <c r="G332" s="26">
        <v>98</v>
      </c>
      <c r="H332" s="26">
        <v>99</v>
      </c>
      <c r="I332" s="26"/>
      <c r="J332" s="26"/>
      <c r="K332" s="26"/>
      <c r="L332" s="26"/>
      <c r="M332" s="20">
        <f>SUM(C332:L332)</f>
        <v>588</v>
      </c>
      <c r="N332" s="49">
        <f>IF(COUNT(C332:L332),AVERAGE(C332:L332)," ")</f>
        <v>98</v>
      </c>
      <c r="O332" s="39"/>
    </row>
    <row r="333" spans="1:15" ht="12.75" customHeight="1">
      <c r="A333" s="6"/>
      <c r="B333" s="21">
        <f aca="true" t="shared" si="40" ref="B333:L333">SUM(B329:B332)</f>
        <v>386</v>
      </c>
      <c r="C333" s="20">
        <f t="shared" si="40"/>
        <v>387</v>
      </c>
      <c r="D333" s="20">
        <f t="shared" si="40"/>
        <v>381</v>
      </c>
      <c r="E333" s="20">
        <f t="shared" si="40"/>
        <v>390</v>
      </c>
      <c r="F333" s="20">
        <f t="shared" si="40"/>
        <v>381</v>
      </c>
      <c r="G333" s="20">
        <f t="shared" si="40"/>
        <v>392</v>
      </c>
      <c r="H333" s="20">
        <f t="shared" si="40"/>
        <v>382</v>
      </c>
      <c r="I333" s="20">
        <f t="shared" si="40"/>
        <v>0</v>
      </c>
      <c r="J333" s="20">
        <f t="shared" si="40"/>
        <v>0</v>
      </c>
      <c r="K333" s="20">
        <f t="shared" si="40"/>
        <v>0</v>
      </c>
      <c r="L333" s="20">
        <f t="shared" si="40"/>
        <v>0</v>
      </c>
      <c r="M333" s="20">
        <f>SUM(C333:L333)</f>
        <v>2313</v>
      </c>
      <c r="N333" s="20"/>
      <c r="O333" s="39"/>
    </row>
    <row r="334" spans="1:15" ht="12.75" customHeight="1">
      <c r="A334" s="29" t="s">
        <v>0</v>
      </c>
      <c r="B334" s="19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39"/>
    </row>
    <row r="335" spans="1:15" ht="12.75" customHeight="1">
      <c r="A335" s="6" t="s">
        <v>39</v>
      </c>
      <c r="B335" s="20"/>
      <c r="C335" s="17">
        <v>389</v>
      </c>
      <c r="D335" s="17"/>
      <c r="E335" s="17"/>
      <c r="F335" s="17"/>
      <c r="G335" s="17"/>
      <c r="H335" s="17">
        <v>389</v>
      </c>
      <c r="I335" s="17"/>
      <c r="J335" s="17"/>
      <c r="K335" s="17"/>
      <c r="L335" s="17"/>
      <c r="M335" s="20"/>
      <c r="N335" s="17"/>
      <c r="O335" s="39"/>
    </row>
    <row r="336" spans="1:15" ht="12.75" customHeight="1">
      <c r="A336" s="6" t="s">
        <v>40</v>
      </c>
      <c r="B336" s="20"/>
      <c r="C336" s="17"/>
      <c r="D336" s="17"/>
      <c r="E336" s="17"/>
      <c r="F336" s="17">
        <v>388</v>
      </c>
      <c r="G336" s="17"/>
      <c r="H336" s="17"/>
      <c r="I336" s="17"/>
      <c r="J336" s="17"/>
      <c r="K336" s="17"/>
      <c r="L336" s="17"/>
      <c r="M336" s="20"/>
      <c r="N336" s="17"/>
      <c r="O336" s="39"/>
    </row>
    <row r="337" spans="1:15" ht="12.75" customHeight="1">
      <c r="A337" s="6" t="s">
        <v>28</v>
      </c>
      <c r="B337" s="21"/>
      <c r="C337" s="17"/>
      <c r="D337" s="26">
        <v>386</v>
      </c>
      <c r="E337" s="26"/>
      <c r="F337" s="26"/>
      <c r="G337" s="26"/>
      <c r="H337" s="26"/>
      <c r="I337" s="26"/>
      <c r="J337" s="26"/>
      <c r="K337" s="26"/>
      <c r="L337" s="26"/>
      <c r="M337" s="20"/>
      <c r="N337" s="17"/>
      <c r="O337" s="39"/>
    </row>
    <row r="338" spans="1:15" ht="12.75" customHeight="1">
      <c r="A338" s="6" t="s">
        <v>30</v>
      </c>
      <c r="B338" s="20"/>
      <c r="C338" s="17"/>
      <c r="D338" s="26"/>
      <c r="E338" s="26"/>
      <c r="F338" s="26"/>
      <c r="G338" s="26">
        <v>386</v>
      </c>
      <c r="H338" s="26"/>
      <c r="I338" s="26"/>
      <c r="J338" s="26"/>
      <c r="K338" s="26"/>
      <c r="L338" s="26"/>
      <c r="M338" s="20"/>
      <c r="N338" s="17"/>
      <c r="O338" s="39"/>
    </row>
    <row r="339" spans="1:15" ht="12.75" customHeight="1">
      <c r="A339" s="6" t="s">
        <v>29</v>
      </c>
      <c r="B339" s="20"/>
      <c r="C339" s="17"/>
      <c r="D339" s="26"/>
      <c r="E339" s="26">
        <v>386</v>
      </c>
      <c r="F339" s="26"/>
      <c r="G339" s="26"/>
      <c r="H339" s="26"/>
      <c r="I339" s="26"/>
      <c r="J339" s="26"/>
      <c r="K339" s="26"/>
      <c r="L339" s="26"/>
      <c r="M339" s="20"/>
      <c r="N339" s="17"/>
      <c r="O339" s="39"/>
    </row>
    <row r="340" spans="1:15" ht="12.75" customHeight="1">
      <c r="A340" s="6"/>
      <c r="B340" s="20"/>
      <c r="C340" s="20">
        <f aca="true" t="shared" si="41" ref="C340:L340">SUM(C335:C339)</f>
        <v>389</v>
      </c>
      <c r="D340" s="20">
        <f t="shared" si="41"/>
        <v>386</v>
      </c>
      <c r="E340" s="20">
        <f t="shared" si="41"/>
        <v>386</v>
      </c>
      <c r="F340" s="20">
        <f t="shared" si="41"/>
        <v>388</v>
      </c>
      <c r="G340" s="20">
        <f t="shared" si="41"/>
        <v>386</v>
      </c>
      <c r="H340" s="20">
        <f t="shared" si="41"/>
        <v>389</v>
      </c>
      <c r="I340" s="20">
        <f t="shared" si="41"/>
        <v>0</v>
      </c>
      <c r="J340" s="20">
        <f t="shared" si="41"/>
        <v>0</v>
      </c>
      <c r="K340" s="20">
        <f t="shared" si="41"/>
        <v>0</v>
      </c>
      <c r="L340" s="20">
        <f t="shared" si="41"/>
        <v>0</v>
      </c>
      <c r="M340" s="20">
        <f>SUM(C340:L340)</f>
        <v>2324</v>
      </c>
      <c r="N340" s="20"/>
      <c r="O340" s="39"/>
    </row>
    <row r="341" spans="1:15" ht="12.75" customHeight="1">
      <c r="A341" s="6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39"/>
    </row>
    <row r="342" spans="1:15" ht="12.75" customHeight="1">
      <c r="A342" s="6"/>
      <c r="B342" s="20"/>
      <c r="C342" s="20"/>
      <c r="D342" s="22" t="s">
        <v>7</v>
      </c>
      <c r="E342" s="19" t="s">
        <v>8</v>
      </c>
      <c r="F342" s="19" t="s">
        <v>9</v>
      </c>
      <c r="G342" s="19" t="s">
        <v>10</v>
      </c>
      <c r="H342" s="19" t="s">
        <v>11</v>
      </c>
      <c r="I342" s="19" t="s">
        <v>12</v>
      </c>
      <c r="J342" s="20"/>
      <c r="K342" s="20"/>
      <c r="L342" s="20"/>
      <c r="M342" s="20"/>
      <c r="N342" s="20"/>
      <c r="O342" s="39"/>
    </row>
    <row r="343" spans="1:15" ht="12.75" customHeight="1">
      <c r="A343" s="15" t="str">
        <f>+A310</f>
        <v>Penzance &amp; St. Ives A</v>
      </c>
      <c r="B343" s="20"/>
      <c r="C343" s="20"/>
      <c r="D343" s="25">
        <f>+J297</f>
        <v>6</v>
      </c>
      <c r="E343" s="25">
        <v>5</v>
      </c>
      <c r="F343" s="25">
        <v>1</v>
      </c>
      <c r="G343" s="25">
        <v>0</v>
      </c>
      <c r="H343" s="25">
        <f aca="true" t="shared" si="42" ref="H343:H348">+E343*2+F343</f>
        <v>11</v>
      </c>
      <c r="I343" s="25">
        <f>+M315</f>
        <v>2334</v>
      </c>
      <c r="J343" s="20"/>
      <c r="L343" s="20"/>
      <c r="M343" s="20"/>
      <c r="N343" s="20"/>
      <c r="O343" s="39"/>
    </row>
    <row r="344" spans="1:15" ht="12.75" customHeight="1">
      <c r="A344" s="15" t="str">
        <f>+A316</f>
        <v>St. Austell A</v>
      </c>
      <c r="B344" s="20"/>
      <c r="C344" s="20"/>
      <c r="D344" s="25">
        <f>+J297</f>
        <v>6</v>
      </c>
      <c r="E344" s="25">
        <v>4</v>
      </c>
      <c r="F344" s="25">
        <v>1</v>
      </c>
      <c r="G344" s="25">
        <v>1</v>
      </c>
      <c r="H344" s="25">
        <f t="shared" si="42"/>
        <v>9</v>
      </c>
      <c r="I344" s="25">
        <f>+M321</f>
        <v>2326</v>
      </c>
      <c r="J344" s="20"/>
      <c r="K344" s="20"/>
      <c r="L344" s="20"/>
      <c r="M344" s="20"/>
      <c r="N344" s="20"/>
      <c r="O344" s="39"/>
    </row>
    <row r="345" spans="1:15" ht="12.75" customHeight="1">
      <c r="A345" s="15" t="str">
        <f>+A322</f>
        <v>Hayle A</v>
      </c>
      <c r="B345" s="20"/>
      <c r="C345" s="20"/>
      <c r="D345" s="25">
        <f>+J297</f>
        <v>6</v>
      </c>
      <c r="E345" s="25">
        <v>2</v>
      </c>
      <c r="F345" s="25">
        <v>2</v>
      </c>
      <c r="G345" s="25">
        <v>2</v>
      </c>
      <c r="H345" s="25">
        <f t="shared" si="42"/>
        <v>6</v>
      </c>
      <c r="I345" s="25">
        <f>+M327</f>
        <v>2304</v>
      </c>
      <c r="J345" s="5"/>
      <c r="K345" s="5"/>
      <c r="L345" s="5"/>
      <c r="M345" s="5"/>
      <c r="N345" s="5"/>
      <c r="O345" s="39"/>
    </row>
    <row r="346" spans="1:15" ht="12.75" customHeight="1">
      <c r="A346" s="15" t="str">
        <f>+A304</f>
        <v>City of Truro A</v>
      </c>
      <c r="B346" s="20"/>
      <c r="C346" s="20"/>
      <c r="D346" s="25">
        <f>+J297</f>
        <v>6</v>
      </c>
      <c r="E346" s="25">
        <v>2</v>
      </c>
      <c r="F346" s="25">
        <v>0</v>
      </c>
      <c r="G346" s="25">
        <v>4</v>
      </c>
      <c r="H346" s="25">
        <f t="shared" si="42"/>
        <v>4</v>
      </c>
      <c r="I346" s="25">
        <f>+M309</f>
        <v>2328</v>
      </c>
      <c r="J346" s="5"/>
      <c r="K346" s="5"/>
      <c r="L346" s="5"/>
      <c r="M346" s="5"/>
      <c r="N346" s="5"/>
      <c r="O346" s="39"/>
    </row>
    <row r="347" spans="1:15" ht="12.75" customHeight="1">
      <c r="A347" s="15" t="str">
        <f>+A334</f>
        <v>Average</v>
      </c>
      <c r="B347" s="20"/>
      <c r="C347" s="20"/>
      <c r="D347" s="25">
        <f>+J297</f>
        <v>6</v>
      </c>
      <c r="E347" s="25">
        <v>1</v>
      </c>
      <c r="F347" s="25">
        <v>1</v>
      </c>
      <c r="G347" s="25">
        <v>4</v>
      </c>
      <c r="H347" s="25">
        <f t="shared" si="42"/>
        <v>3</v>
      </c>
      <c r="I347" s="25">
        <f>+M340</f>
        <v>2324</v>
      </c>
      <c r="O347" s="39"/>
    </row>
    <row r="348" spans="1:15" ht="12.75" customHeight="1">
      <c r="A348" s="15" t="str">
        <f>+A328</f>
        <v>City of Truro B</v>
      </c>
      <c r="B348" s="20"/>
      <c r="C348" s="20"/>
      <c r="D348" s="25">
        <f>+J297</f>
        <v>6</v>
      </c>
      <c r="E348" s="25">
        <v>1</v>
      </c>
      <c r="F348" s="25">
        <v>1</v>
      </c>
      <c r="G348" s="25">
        <v>4</v>
      </c>
      <c r="H348" s="25">
        <f t="shared" si="42"/>
        <v>3</v>
      </c>
      <c r="I348" s="25">
        <f>+M333</f>
        <v>2313</v>
      </c>
      <c r="J348" s="39"/>
      <c r="K348" s="39"/>
      <c r="L348" s="39"/>
      <c r="M348" s="39"/>
      <c r="N348" s="39"/>
      <c r="O348" s="39"/>
    </row>
    <row r="349" spans="10:15" ht="12.75" customHeight="1">
      <c r="J349" s="38"/>
      <c r="K349" s="38"/>
      <c r="L349" s="38"/>
      <c r="M349" s="73"/>
      <c r="N349" s="66"/>
      <c r="O349" s="39"/>
    </row>
    <row r="350" spans="1:15" ht="12.75" customHeight="1">
      <c r="A350" s="72"/>
      <c r="B350" s="73"/>
      <c r="C350" s="35"/>
      <c r="D350" s="38"/>
      <c r="E350" s="38"/>
      <c r="F350" s="38"/>
      <c r="G350" s="38"/>
      <c r="H350" s="38"/>
      <c r="I350" s="38"/>
      <c r="J350" s="38"/>
      <c r="K350" s="38"/>
      <c r="L350" s="38"/>
      <c r="M350" s="73"/>
      <c r="N350" s="66"/>
      <c r="O350" s="39"/>
    </row>
    <row r="351" spans="1:15" ht="12.75" customHeight="1">
      <c r="A351" s="72"/>
      <c r="B351" s="73"/>
      <c r="C351" s="67"/>
      <c r="D351" s="35"/>
      <c r="E351" s="35"/>
      <c r="F351" s="35"/>
      <c r="G351" s="54"/>
      <c r="H351" s="35"/>
      <c r="I351" s="35"/>
      <c r="J351" s="35"/>
      <c r="K351" s="35"/>
      <c r="L351" s="35"/>
      <c r="M351" s="35"/>
      <c r="N351" s="66"/>
      <c r="O351" s="39"/>
    </row>
    <row r="352" spans="1:15" ht="12.75" customHeight="1">
      <c r="A352" s="8"/>
      <c r="B352" s="8"/>
      <c r="E352" s="48" t="s">
        <v>5</v>
      </c>
      <c r="O352" s="39"/>
    </row>
    <row r="353" spans="1:15" ht="12.75" customHeight="1">
      <c r="A353" s="8"/>
      <c r="B353" s="8"/>
      <c r="F353" s="48" t="s">
        <v>6</v>
      </c>
      <c r="O353" s="39"/>
    </row>
    <row r="354" spans="5:15" ht="12.75" customHeight="1">
      <c r="E354" s="1"/>
      <c r="G354" s="48" t="s">
        <v>4</v>
      </c>
      <c r="O354" s="39"/>
    </row>
    <row r="355" spans="1:15" ht="12.75" customHeight="1">
      <c r="A355" s="85" t="s">
        <v>147</v>
      </c>
      <c r="G355" s="48" t="s">
        <v>38</v>
      </c>
      <c r="O355" s="39"/>
    </row>
    <row r="356" spans="6:15" ht="12.75" customHeight="1">
      <c r="F356" s="48" t="s">
        <v>27</v>
      </c>
      <c r="J356" s="13">
        <v>7</v>
      </c>
      <c r="O356" s="39"/>
    </row>
    <row r="357" spans="1:15" ht="12.75" customHeight="1">
      <c r="A357" s="2"/>
      <c r="B357" s="32" t="str">
        <f>+A363</f>
        <v>City of Truro A</v>
      </c>
      <c r="C357" s="9"/>
      <c r="D357" s="4"/>
      <c r="E357" s="4"/>
      <c r="F357" s="13">
        <f>+I368</f>
        <v>385</v>
      </c>
      <c r="H357" s="48" t="s">
        <v>151</v>
      </c>
      <c r="J357" s="50" t="str">
        <f>+A387</f>
        <v>City of Truro B</v>
      </c>
      <c r="K357" s="11"/>
      <c r="L357" s="7"/>
      <c r="M357" s="7"/>
      <c r="N357" s="13">
        <f>+I392</f>
        <v>386</v>
      </c>
      <c r="O357" s="39"/>
    </row>
    <row r="358" spans="1:15" ht="12.75" customHeight="1">
      <c r="A358" s="6"/>
      <c r="H358" s="13"/>
      <c r="O358" s="39"/>
    </row>
    <row r="359" spans="1:15" ht="12.75" customHeight="1">
      <c r="A359" s="6"/>
      <c r="B359" s="2" t="str">
        <f>+A369</f>
        <v>Penzance &amp; St. Ives A</v>
      </c>
      <c r="C359" s="11"/>
      <c r="D359" s="7"/>
      <c r="E359" s="7"/>
      <c r="F359" s="13">
        <f>+I374</f>
        <v>382</v>
      </c>
      <c r="H359" s="48" t="s">
        <v>150</v>
      </c>
      <c r="J359" s="2" t="str">
        <f>+A381</f>
        <v>Hayle A</v>
      </c>
      <c r="L359" s="2"/>
      <c r="M359" s="2"/>
      <c r="N359" s="13">
        <f>+I386</f>
        <v>380</v>
      </c>
      <c r="O359" s="39"/>
    </row>
    <row r="360" spans="1:15" ht="12.75" customHeight="1">
      <c r="A360" s="59"/>
      <c r="B360" s="50"/>
      <c r="C360" s="11"/>
      <c r="D360" s="7"/>
      <c r="E360" s="7"/>
      <c r="F360" s="13"/>
      <c r="H360" s="13"/>
      <c r="O360" s="39"/>
    </row>
    <row r="361" spans="1:15" ht="12.75" customHeight="1">
      <c r="A361" s="59"/>
      <c r="B361" s="2" t="str">
        <f>+A375</f>
        <v>St. Austell A</v>
      </c>
      <c r="C361" s="11"/>
      <c r="D361" s="7"/>
      <c r="E361" s="7"/>
      <c r="F361" s="13">
        <f>+I380</f>
        <v>393</v>
      </c>
      <c r="H361" s="13" t="s">
        <v>150</v>
      </c>
      <c r="J361" s="2" t="str">
        <f>+A393</f>
        <v>Average</v>
      </c>
      <c r="K361" s="11"/>
      <c r="L361" s="7"/>
      <c r="M361" s="7"/>
      <c r="N361" s="13">
        <f>+I399</f>
        <v>386</v>
      </c>
      <c r="O361" s="39"/>
    </row>
    <row r="362" spans="1:15" ht="12.75" customHeight="1">
      <c r="A362" s="6"/>
      <c r="B362" s="4" t="s">
        <v>1</v>
      </c>
      <c r="C362" s="45" t="s">
        <v>3</v>
      </c>
      <c r="D362" s="7"/>
      <c r="E362" s="7"/>
      <c r="F362" s="5"/>
      <c r="G362" s="5"/>
      <c r="H362" s="12"/>
      <c r="I362" s="5"/>
      <c r="J362" s="5"/>
      <c r="K362" s="5"/>
      <c r="L362" s="5"/>
      <c r="M362" s="5"/>
      <c r="N362" s="5"/>
      <c r="O362" s="39"/>
    </row>
    <row r="363" spans="1:15" ht="12.75" customHeight="1">
      <c r="A363" s="3" t="s">
        <v>39</v>
      </c>
      <c r="B363" s="4" t="s">
        <v>0</v>
      </c>
      <c r="C363" s="46">
        <v>1</v>
      </c>
      <c r="D363" s="46">
        <v>2</v>
      </c>
      <c r="E363" s="46">
        <v>3</v>
      </c>
      <c r="F363" s="46">
        <v>4</v>
      </c>
      <c r="G363" s="46">
        <v>5</v>
      </c>
      <c r="H363" s="46">
        <v>6</v>
      </c>
      <c r="I363" s="46">
        <v>7</v>
      </c>
      <c r="J363" s="46">
        <v>8</v>
      </c>
      <c r="K363" s="46">
        <v>9</v>
      </c>
      <c r="L363" s="46">
        <v>10</v>
      </c>
      <c r="M363" s="14" t="s">
        <v>2</v>
      </c>
      <c r="N363" s="14" t="s">
        <v>0</v>
      </c>
      <c r="O363" s="39"/>
    </row>
    <row r="364" spans="1:15" ht="12.75" customHeight="1">
      <c r="A364" s="16" t="s">
        <v>45</v>
      </c>
      <c r="B364" s="18">
        <v>97.8</v>
      </c>
      <c r="C364" s="28">
        <v>98</v>
      </c>
      <c r="D364" s="17">
        <v>96</v>
      </c>
      <c r="E364" s="17">
        <v>96</v>
      </c>
      <c r="F364" s="17">
        <v>97</v>
      </c>
      <c r="G364" s="17">
        <v>99</v>
      </c>
      <c r="H364" s="17">
        <v>99</v>
      </c>
      <c r="I364" s="17">
        <v>96</v>
      </c>
      <c r="J364" s="17">
        <v>98</v>
      </c>
      <c r="K364" s="17"/>
      <c r="L364" s="17"/>
      <c r="M364" s="17">
        <f>SUM(C364:L364)</f>
        <v>779</v>
      </c>
      <c r="N364" s="49">
        <f>IF(COUNT(C364:L364),AVERAGE(C364:L364)," ")</f>
        <v>97.375</v>
      </c>
      <c r="O364" s="39"/>
    </row>
    <row r="365" spans="1:15" ht="12.75" customHeight="1">
      <c r="A365" s="16" t="s">
        <v>46</v>
      </c>
      <c r="B365" s="17">
        <v>97.7</v>
      </c>
      <c r="C365" s="28">
        <v>99</v>
      </c>
      <c r="D365" s="13">
        <v>100</v>
      </c>
      <c r="E365" s="17">
        <v>97</v>
      </c>
      <c r="F365" s="17">
        <v>96</v>
      </c>
      <c r="G365" s="17">
        <v>98</v>
      </c>
      <c r="H365" s="17">
        <v>97</v>
      </c>
      <c r="I365" s="17">
        <v>97</v>
      </c>
      <c r="J365" s="17">
        <v>98</v>
      </c>
      <c r="K365" s="17"/>
      <c r="L365" s="17"/>
      <c r="M365" s="17">
        <f>SUM(C365:L365)</f>
        <v>782</v>
      </c>
      <c r="N365" s="49">
        <f>IF(COUNT(C365:L365),AVERAGE(C365:L365)," ")</f>
        <v>97.75</v>
      </c>
      <c r="O365" s="39"/>
    </row>
    <row r="366" spans="1:15" ht="12.75" customHeight="1">
      <c r="A366" s="16" t="s">
        <v>47</v>
      </c>
      <c r="B366" s="17">
        <v>97.3</v>
      </c>
      <c r="C366" s="17">
        <v>96</v>
      </c>
      <c r="D366" s="47">
        <v>95</v>
      </c>
      <c r="E366" s="17">
        <v>94</v>
      </c>
      <c r="F366" s="17">
        <v>96</v>
      </c>
      <c r="G366" s="17">
        <v>99</v>
      </c>
      <c r="H366" s="17">
        <v>95</v>
      </c>
      <c r="I366" s="17">
        <v>97</v>
      </c>
      <c r="J366" s="17">
        <v>95</v>
      </c>
      <c r="K366" s="17"/>
      <c r="L366" s="17"/>
      <c r="M366" s="17">
        <f>SUM(C366:L366)</f>
        <v>767</v>
      </c>
      <c r="N366" s="49">
        <f>IF(COUNT(C366:L366),AVERAGE(C366:L366)," ")</f>
        <v>95.875</v>
      </c>
      <c r="O366" s="39"/>
    </row>
    <row r="367" spans="1:15" ht="12.75" customHeight="1">
      <c r="A367" s="16" t="s">
        <v>48</v>
      </c>
      <c r="B367" s="31">
        <v>96.7</v>
      </c>
      <c r="C367" s="20">
        <v>98</v>
      </c>
      <c r="D367" s="25">
        <v>98</v>
      </c>
      <c r="E367" s="20">
        <v>97</v>
      </c>
      <c r="F367" s="20">
        <v>94</v>
      </c>
      <c r="G367" s="20">
        <v>97</v>
      </c>
      <c r="H367" s="20">
        <v>97</v>
      </c>
      <c r="I367" s="20">
        <v>95</v>
      </c>
      <c r="J367" s="20">
        <v>97</v>
      </c>
      <c r="K367" s="20"/>
      <c r="L367" s="20"/>
      <c r="M367" s="20">
        <f>SUM(C367:L367)</f>
        <v>773</v>
      </c>
      <c r="N367" s="49">
        <f>IF(COUNT(C367:L367),AVERAGE(C367:L367)," ")</f>
        <v>96.625</v>
      </c>
      <c r="O367" s="39"/>
    </row>
    <row r="368" spans="1:15" ht="12.75" customHeight="1">
      <c r="A368" s="24"/>
      <c r="B368" s="21">
        <f aca="true" t="shared" si="43" ref="B368:L368">SUM(B364:B367)</f>
        <v>389.5</v>
      </c>
      <c r="C368" s="20">
        <f t="shared" si="43"/>
        <v>391</v>
      </c>
      <c r="D368" s="20">
        <f t="shared" si="43"/>
        <v>389</v>
      </c>
      <c r="E368" s="20">
        <f t="shared" si="43"/>
        <v>384</v>
      </c>
      <c r="F368" s="20">
        <f t="shared" si="43"/>
        <v>383</v>
      </c>
      <c r="G368" s="20">
        <f t="shared" si="43"/>
        <v>393</v>
      </c>
      <c r="H368" s="20">
        <f t="shared" si="43"/>
        <v>388</v>
      </c>
      <c r="I368" s="20">
        <f t="shared" si="43"/>
        <v>385</v>
      </c>
      <c r="J368" s="20">
        <f t="shared" si="43"/>
        <v>388</v>
      </c>
      <c r="K368" s="20">
        <f t="shared" si="43"/>
        <v>0</v>
      </c>
      <c r="L368" s="20">
        <f t="shared" si="43"/>
        <v>0</v>
      </c>
      <c r="M368" s="20">
        <f>SUM(C368:L368)</f>
        <v>3101</v>
      </c>
      <c r="N368" s="49"/>
      <c r="O368" s="39"/>
    </row>
    <row r="369" spans="1:15" ht="12.75" customHeight="1">
      <c r="A369" s="29" t="s">
        <v>21</v>
      </c>
      <c r="B369" s="19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49" t="str">
        <f>IF(COUNT(C369:L369),AVERAGE(C369:L369)," ")</f>
        <v> </v>
      </c>
      <c r="O369" s="39"/>
    </row>
    <row r="370" spans="1:15" ht="12.75" customHeight="1">
      <c r="A370" s="72" t="s">
        <v>57</v>
      </c>
      <c r="B370" s="73">
        <v>97.9</v>
      </c>
      <c r="C370" s="67">
        <v>98</v>
      </c>
      <c r="D370" s="35">
        <v>96</v>
      </c>
      <c r="E370" s="17">
        <v>96</v>
      </c>
      <c r="F370" s="17">
        <v>94</v>
      </c>
      <c r="G370" s="17">
        <v>97</v>
      </c>
      <c r="H370" s="17">
        <v>97</v>
      </c>
      <c r="I370" s="17">
        <v>95</v>
      </c>
      <c r="J370" s="17"/>
      <c r="K370" s="17"/>
      <c r="L370" s="17"/>
      <c r="M370" s="17">
        <f>SUM(C370:L370)</f>
        <v>673</v>
      </c>
      <c r="N370" s="49">
        <f>IF(COUNT(C370:L370),AVERAGE(C370:L370)," ")</f>
        <v>96.14285714285714</v>
      </c>
      <c r="O370" s="39"/>
    </row>
    <row r="371" spans="1:15" ht="12.75" customHeight="1">
      <c r="A371" s="72" t="s">
        <v>58</v>
      </c>
      <c r="B371" s="74">
        <v>97.4</v>
      </c>
      <c r="C371" s="67">
        <v>99</v>
      </c>
      <c r="D371" s="35">
        <v>95</v>
      </c>
      <c r="E371" s="17">
        <v>98</v>
      </c>
      <c r="F371" s="17">
        <v>97</v>
      </c>
      <c r="G371" s="17">
        <v>99</v>
      </c>
      <c r="H371" s="17">
        <v>97</v>
      </c>
      <c r="I371" s="17">
        <v>95</v>
      </c>
      <c r="J371" s="17"/>
      <c r="K371" s="17"/>
      <c r="L371" s="17"/>
      <c r="M371" s="17">
        <f>SUM(C371:L371)</f>
        <v>680</v>
      </c>
      <c r="N371" s="49">
        <f>IF(COUNT(C371:L371),AVERAGE(C371:L371)," ")</f>
        <v>97.14285714285714</v>
      </c>
      <c r="O371" s="39"/>
    </row>
    <row r="372" spans="1:15" ht="12.75" customHeight="1">
      <c r="A372" s="72" t="s">
        <v>59</v>
      </c>
      <c r="B372" s="74">
        <v>96.5</v>
      </c>
      <c r="C372" s="67">
        <v>98</v>
      </c>
      <c r="D372" s="38">
        <v>95</v>
      </c>
      <c r="E372" s="26">
        <v>98</v>
      </c>
      <c r="F372" s="33">
        <v>100</v>
      </c>
      <c r="G372" s="26">
        <v>99</v>
      </c>
      <c r="H372" s="26">
        <v>97</v>
      </c>
      <c r="I372" s="26">
        <v>98</v>
      </c>
      <c r="J372" s="26"/>
      <c r="K372" s="26"/>
      <c r="L372" s="26"/>
      <c r="M372" s="17">
        <f>SUM(C372:L372)</f>
        <v>685</v>
      </c>
      <c r="N372" s="49">
        <f>IF(COUNT(C372:L372),AVERAGE(C372:L372)," ")</f>
        <v>97.85714285714286</v>
      </c>
      <c r="O372" s="39"/>
    </row>
    <row r="373" spans="1:15" ht="12.75" customHeight="1">
      <c r="A373" s="72" t="s">
        <v>60</v>
      </c>
      <c r="B373" s="74">
        <v>96.3</v>
      </c>
      <c r="C373" s="73">
        <v>95</v>
      </c>
      <c r="D373" s="75">
        <v>96</v>
      </c>
      <c r="E373" s="25">
        <v>98</v>
      </c>
      <c r="F373" s="25">
        <v>99</v>
      </c>
      <c r="G373" s="33">
        <v>100</v>
      </c>
      <c r="H373" s="25">
        <v>96</v>
      </c>
      <c r="I373" s="25">
        <v>94</v>
      </c>
      <c r="J373" s="25"/>
      <c r="K373" s="25"/>
      <c r="L373" s="25"/>
      <c r="M373" s="20">
        <f>SUM(C373:L373)</f>
        <v>678</v>
      </c>
      <c r="N373" s="49">
        <f>IF(COUNT(C373:L373),AVERAGE(C373:L373)," ")</f>
        <v>96.85714285714286</v>
      </c>
      <c r="O373" s="39"/>
    </row>
    <row r="374" spans="1:15" ht="12.75" customHeight="1">
      <c r="A374" s="23"/>
      <c r="B374" s="28">
        <f aca="true" t="shared" si="44" ref="B374:L374">SUM(B370:B373)</f>
        <v>388.1</v>
      </c>
      <c r="C374" s="20">
        <f t="shared" si="44"/>
        <v>390</v>
      </c>
      <c r="D374" s="20">
        <f t="shared" si="44"/>
        <v>382</v>
      </c>
      <c r="E374" s="20">
        <f t="shared" si="44"/>
        <v>390</v>
      </c>
      <c r="F374" s="20">
        <f t="shared" si="44"/>
        <v>390</v>
      </c>
      <c r="G374" s="20">
        <f t="shared" si="44"/>
        <v>395</v>
      </c>
      <c r="H374" s="20">
        <f t="shared" si="44"/>
        <v>387</v>
      </c>
      <c r="I374" s="20">
        <f t="shared" si="44"/>
        <v>382</v>
      </c>
      <c r="J374" s="20">
        <f t="shared" si="44"/>
        <v>0</v>
      </c>
      <c r="K374" s="20">
        <f t="shared" si="44"/>
        <v>0</v>
      </c>
      <c r="L374" s="20">
        <f t="shared" si="44"/>
        <v>0</v>
      </c>
      <c r="M374" s="20">
        <f>SUM(C374:L374)</f>
        <v>2716</v>
      </c>
      <c r="N374" s="49"/>
      <c r="O374" s="39"/>
    </row>
    <row r="375" spans="1:15" ht="12.75" customHeight="1">
      <c r="A375" s="29" t="s">
        <v>28</v>
      </c>
      <c r="B375" s="19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49" t="str">
        <f>IF(COUNT(C375:L375),AVERAGE(C375:L375)," ")</f>
        <v> </v>
      </c>
      <c r="O375" s="39"/>
    </row>
    <row r="376" spans="1:15" ht="12.75" customHeight="1">
      <c r="A376" s="24" t="s">
        <v>53</v>
      </c>
      <c r="B376" s="21">
        <v>98.1</v>
      </c>
      <c r="C376" s="28">
        <v>93</v>
      </c>
      <c r="D376" s="17">
        <v>99</v>
      </c>
      <c r="E376" s="17">
        <v>95</v>
      </c>
      <c r="F376" s="17">
        <v>99</v>
      </c>
      <c r="G376" s="17">
        <v>99</v>
      </c>
      <c r="H376" s="17">
        <v>97</v>
      </c>
      <c r="I376" s="17">
        <v>97</v>
      </c>
      <c r="J376" s="17"/>
      <c r="K376" s="17"/>
      <c r="L376" s="17"/>
      <c r="M376" s="17">
        <f>SUM(C376:L376)</f>
        <v>679</v>
      </c>
      <c r="N376" s="49">
        <f>IF(COUNT(C376:L376),AVERAGE(C376:L376)," ")</f>
        <v>97</v>
      </c>
      <c r="O376" s="39"/>
    </row>
    <row r="377" spans="1:15" ht="12.75" customHeight="1">
      <c r="A377" s="24" t="s">
        <v>54</v>
      </c>
      <c r="B377" s="21">
        <v>97.5</v>
      </c>
      <c r="C377" s="84">
        <v>94</v>
      </c>
      <c r="D377" s="17">
        <v>97</v>
      </c>
      <c r="E377" s="17">
        <v>98</v>
      </c>
      <c r="F377" s="17">
        <v>95</v>
      </c>
      <c r="G377" s="17">
        <v>99</v>
      </c>
      <c r="H377" s="17">
        <v>99</v>
      </c>
      <c r="I377" s="17">
        <v>99</v>
      </c>
      <c r="J377" s="17"/>
      <c r="K377" s="17"/>
      <c r="L377" s="17"/>
      <c r="M377" s="17">
        <f>SUM(C377:L377)</f>
        <v>681</v>
      </c>
      <c r="N377" s="49">
        <f>IF(COUNT(C377:L377),AVERAGE(C377:L377)," ")</f>
        <v>97.28571428571429</v>
      </c>
      <c r="O377" s="39"/>
    </row>
    <row r="378" spans="1:15" ht="12.75" customHeight="1">
      <c r="A378" s="24" t="s">
        <v>55</v>
      </c>
      <c r="B378" s="20">
        <v>95.5</v>
      </c>
      <c r="C378" s="17">
        <v>95</v>
      </c>
      <c r="D378" s="33">
        <v>100</v>
      </c>
      <c r="E378" s="26">
        <v>98</v>
      </c>
      <c r="F378" s="26">
        <v>96</v>
      </c>
      <c r="G378" s="26">
        <v>99</v>
      </c>
      <c r="H378" s="26">
        <v>97</v>
      </c>
      <c r="I378" s="26">
        <v>98</v>
      </c>
      <c r="J378" s="26"/>
      <c r="K378" s="26"/>
      <c r="L378" s="26"/>
      <c r="M378" s="17">
        <f>SUM(C378:L378)</f>
        <v>683</v>
      </c>
      <c r="N378" s="49">
        <f>IF(COUNT(C378:L378),AVERAGE(C378:L378)," ")</f>
        <v>97.57142857142857</v>
      </c>
      <c r="O378" s="39"/>
    </row>
    <row r="379" spans="1:15" ht="12.75" customHeight="1">
      <c r="A379" s="24" t="s">
        <v>56</v>
      </c>
      <c r="B379" s="34">
        <v>95.4</v>
      </c>
      <c r="C379" s="20">
        <v>96</v>
      </c>
      <c r="D379" s="25">
        <v>98</v>
      </c>
      <c r="E379" s="25">
        <v>97</v>
      </c>
      <c r="F379" s="25">
        <v>95</v>
      </c>
      <c r="G379" s="25">
        <v>95</v>
      </c>
      <c r="H379" s="25">
        <v>96</v>
      </c>
      <c r="I379" s="25">
        <v>99</v>
      </c>
      <c r="J379" s="25"/>
      <c r="K379" s="25"/>
      <c r="L379" s="25"/>
      <c r="M379" s="20">
        <f>SUM(C379:L379)</f>
        <v>676</v>
      </c>
      <c r="N379" s="49">
        <f>IF(COUNT(C379:L379),AVERAGE(C379:L379)," ")</f>
        <v>96.57142857142857</v>
      </c>
      <c r="O379" s="39"/>
    </row>
    <row r="380" spans="1:15" ht="12.75" customHeight="1">
      <c r="A380" s="24"/>
      <c r="B380" s="21">
        <f aca="true" t="shared" si="45" ref="B380:L380">SUM(B376:B379)</f>
        <v>386.5</v>
      </c>
      <c r="C380" s="20">
        <f t="shared" si="45"/>
        <v>378</v>
      </c>
      <c r="D380" s="20">
        <f t="shared" si="45"/>
        <v>394</v>
      </c>
      <c r="E380" s="20">
        <f t="shared" si="45"/>
        <v>388</v>
      </c>
      <c r="F380" s="20">
        <f t="shared" si="45"/>
        <v>385</v>
      </c>
      <c r="G380" s="20">
        <f t="shared" si="45"/>
        <v>392</v>
      </c>
      <c r="H380" s="20">
        <f t="shared" si="45"/>
        <v>389</v>
      </c>
      <c r="I380" s="20">
        <f t="shared" si="45"/>
        <v>393</v>
      </c>
      <c r="J380" s="20">
        <f t="shared" si="45"/>
        <v>0</v>
      </c>
      <c r="K380" s="20">
        <f t="shared" si="45"/>
        <v>0</v>
      </c>
      <c r="L380" s="20">
        <f t="shared" si="45"/>
        <v>0</v>
      </c>
      <c r="M380" s="20">
        <f>SUM(C380:L380)</f>
        <v>2719</v>
      </c>
      <c r="N380" s="82"/>
      <c r="O380" s="39"/>
    </row>
    <row r="381" spans="1:15" ht="12.75" customHeight="1">
      <c r="A381" s="29" t="s">
        <v>30</v>
      </c>
      <c r="B381" s="19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82"/>
      <c r="O381" s="39"/>
    </row>
    <row r="382" spans="1:15" ht="12.75" customHeight="1">
      <c r="A382" s="30" t="s">
        <v>41</v>
      </c>
      <c r="B382" s="20">
        <v>98.6</v>
      </c>
      <c r="C382" s="17">
        <v>97</v>
      </c>
      <c r="D382" s="17">
        <v>98</v>
      </c>
      <c r="E382" s="17">
        <v>99</v>
      </c>
      <c r="F382" s="13">
        <v>100</v>
      </c>
      <c r="G382" s="17">
        <v>97</v>
      </c>
      <c r="H382" s="17">
        <v>98</v>
      </c>
      <c r="I382" s="17">
        <v>98</v>
      </c>
      <c r="J382" s="17"/>
      <c r="K382" s="17"/>
      <c r="L382" s="17"/>
      <c r="M382" s="20">
        <f>SUM(C382:L382)</f>
        <v>687</v>
      </c>
      <c r="N382" s="49">
        <f>IF(COUNT(C382:L382),AVERAGE(C382:L382)," ")</f>
        <v>98.14285714285714</v>
      </c>
      <c r="O382" s="39"/>
    </row>
    <row r="383" spans="1:15" ht="12.75" customHeight="1">
      <c r="A383" s="24" t="s">
        <v>42</v>
      </c>
      <c r="B383" s="20">
        <v>96.7</v>
      </c>
      <c r="C383" s="17">
        <v>96</v>
      </c>
      <c r="D383" s="17">
        <v>98</v>
      </c>
      <c r="E383" s="17">
        <v>97</v>
      </c>
      <c r="F383" s="17">
        <v>99</v>
      </c>
      <c r="G383" s="17">
        <v>98</v>
      </c>
      <c r="H383" s="17">
        <v>99</v>
      </c>
      <c r="I383" s="17">
        <v>97</v>
      </c>
      <c r="J383" s="17"/>
      <c r="K383" s="17"/>
      <c r="L383" s="17"/>
      <c r="M383" s="20">
        <f>SUM(C383:L383)</f>
        <v>684</v>
      </c>
      <c r="N383" s="49">
        <f>IF(COUNT(C383:L383),AVERAGE(C383:L383)," ")</f>
        <v>97.71428571428571</v>
      </c>
      <c r="O383" s="39"/>
    </row>
    <row r="384" spans="1:15" ht="12.75" customHeight="1">
      <c r="A384" s="24" t="s">
        <v>43</v>
      </c>
      <c r="B384" s="21">
        <v>96.2</v>
      </c>
      <c r="C384" s="17">
        <v>90</v>
      </c>
      <c r="D384" s="26">
        <v>93</v>
      </c>
      <c r="E384" s="26">
        <v>95</v>
      </c>
      <c r="F384" s="26">
        <v>96</v>
      </c>
      <c r="G384" s="26">
        <v>96</v>
      </c>
      <c r="H384" s="26">
        <v>95</v>
      </c>
      <c r="I384" s="26">
        <v>90</v>
      </c>
      <c r="J384" s="26"/>
      <c r="K384" s="26"/>
      <c r="L384" s="26"/>
      <c r="M384" s="20">
        <f>SUM(C384:L384)</f>
        <v>655</v>
      </c>
      <c r="N384" s="49">
        <f>IF(COUNT(C384:L384),AVERAGE(C384:L384)," ")</f>
        <v>93.57142857142857</v>
      </c>
      <c r="O384" s="39"/>
    </row>
    <row r="385" spans="1:15" ht="12.75" customHeight="1">
      <c r="A385" s="24" t="s">
        <v>44</v>
      </c>
      <c r="B385" s="20">
        <v>94.5</v>
      </c>
      <c r="C385" s="17">
        <v>92</v>
      </c>
      <c r="D385" s="26">
        <v>93</v>
      </c>
      <c r="E385" s="26">
        <v>94</v>
      </c>
      <c r="F385" s="26">
        <v>95</v>
      </c>
      <c r="G385" s="26">
        <v>95</v>
      </c>
      <c r="H385" s="26">
        <v>94</v>
      </c>
      <c r="I385" s="26">
        <v>95</v>
      </c>
      <c r="J385" s="26"/>
      <c r="K385" s="26"/>
      <c r="L385" s="26"/>
      <c r="M385" s="20">
        <f>SUM(C385:L385)</f>
        <v>658</v>
      </c>
      <c r="N385" s="49">
        <f>IF(COUNT(C385:L385),AVERAGE(C385:L385)," ")</f>
        <v>94</v>
      </c>
      <c r="O385" s="39"/>
    </row>
    <row r="386" spans="1:15" ht="12.75" customHeight="1">
      <c r="A386" s="6"/>
      <c r="B386" s="21">
        <f aca="true" t="shared" si="46" ref="B386:L386">SUM(B382:B385)</f>
        <v>386</v>
      </c>
      <c r="C386" s="20">
        <f t="shared" si="46"/>
        <v>375</v>
      </c>
      <c r="D386" s="20">
        <f t="shared" si="46"/>
        <v>382</v>
      </c>
      <c r="E386" s="20">
        <f t="shared" si="46"/>
        <v>385</v>
      </c>
      <c r="F386" s="20">
        <f t="shared" si="46"/>
        <v>390</v>
      </c>
      <c r="G386" s="20">
        <f t="shared" si="46"/>
        <v>386</v>
      </c>
      <c r="H386" s="20">
        <f t="shared" si="46"/>
        <v>386</v>
      </c>
      <c r="I386" s="20">
        <f t="shared" si="46"/>
        <v>380</v>
      </c>
      <c r="J386" s="20">
        <f t="shared" si="46"/>
        <v>0</v>
      </c>
      <c r="K386" s="20">
        <f t="shared" si="46"/>
        <v>0</v>
      </c>
      <c r="L386" s="20">
        <f t="shared" si="46"/>
        <v>0</v>
      </c>
      <c r="M386" s="20">
        <f>SUM(C386:L386)</f>
        <v>2684</v>
      </c>
      <c r="N386" s="82"/>
      <c r="O386" s="39"/>
    </row>
    <row r="387" spans="1:15" ht="12.75" customHeight="1">
      <c r="A387" s="29" t="s">
        <v>29</v>
      </c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82"/>
      <c r="O387" s="39"/>
    </row>
    <row r="388" spans="1:15" ht="12.75" customHeight="1">
      <c r="A388" s="30" t="s">
        <v>49</v>
      </c>
      <c r="B388" s="20">
        <v>96.6</v>
      </c>
      <c r="C388" s="17">
        <v>98</v>
      </c>
      <c r="D388" s="17">
        <v>93</v>
      </c>
      <c r="E388" s="17">
        <v>98</v>
      </c>
      <c r="F388" s="17">
        <v>98</v>
      </c>
      <c r="G388" s="17">
        <v>97</v>
      </c>
      <c r="H388" s="17">
        <v>96</v>
      </c>
      <c r="I388" s="17">
        <v>98</v>
      </c>
      <c r="J388" s="17">
        <v>97</v>
      </c>
      <c r="K388" s="17"/>
      <c r="L388" s="17"/>
      <c r="M388" s="20">
        <f>SUM(C388:L388)</f>
        <v>775</v>
      </c>
      <c r="N388" s="49">
        <f>IF(COUNT(C388:L388),AVERAGE(C388:L388)," ")</f>
        <v>96.875</v>
      </c>
      <c r="O388" s="39"/>
    </row>
    <row r="389" spans="1:15" ht="12.75" customHeight="1">
      <c r="A389" s="24" t="s">
        <v>50</v>
      </c>
      <c r="B389" s="20">
        <v>96.5</v>
      </c>
      <c r="C389" s="17">
        <v>96</v>
      </c>
      <c r="D389" s="17">
        <v>96</v>
      </c>
      <c r="E389" s="17">
        <v>96</v>
      </c>
      <c r="F389" s="17">
        <v>92</v>
      </c>
      <c r="G389" s="17">
        <v>98</v>
      </c>
      <c r="H389" s="17">
        <v>95</v>
      </c>
      <c r="I389" s="17">
        <v>94</v>
      </c>
      <c r="J389" s="17">
        <v>99</v>
      </c>
      <c r="K389" s="17"/>
      <c r="L389" s="17"/>
      <c r="M389" s="20">
        <f>SUM(C389:L389)</f>
        <v>766</v>
      </c>
      <c r="N389" s="49">
        <f>IF(COUNT(C389:L389),AVERAGE(C389:L389)," ")</f>
        <v>95.75</v>
      </c>
      <c r="O389" s="39"/>
    </row>
    <row r="390" spans="1:15" ht="12.75" customHeight="1">
      <c r="A390" s="24" t="s">
        <v>51</v>
      </c>
      <c r="B390" s="21">
        <v>96.5</v>
      </c>
      <c r="C390" s="17">
        <v>96</v>
      </c>
      <c r="D390" s="26">
        <v>95</v>
      </c>
      <c r="E390" s="26">
        <v>97</v>
      </c>
      <c r="F390" s="26">
        <v>93</v>
      </c>
      <c r="G390" s="26">
        <v>99</v>
      </c>
      <c r="H390" s="26">
        <v>92</v>
      </c>
      <c r="I390" s="26">
        <v>97</v>
      </c>
      <c r="J390" s="26">
        <v>95</v>
      </c>
      <c r="K390" s="26"/>
      <c r="L390" s="26"/>
      <c r="M390" s="20">
        <f>SUM(C390:L390)</f>
        <v>764</v>
      </c>
      <c r="N390" s="49">
        <f>IF(COUNT(C390:L390),AVERAGE(C390:L390)," ")</f>
        <v>95.5</v>
      </c>
      <c r="O390" s="39"/>
    </row>
    <row r="391" spans="1:15" ht="12.75" customHeight="1">
      <c r="A391" s="24" t="s">
        <v>52</v>
      </c>
      <c r="B391" s="20">
        <v>96.4</v>
      </c>
      <c r="C391" s="17">
        <v>97</v>
      </c>
      <c r="D391" s="26">
        <v>97</v>
      </c>
      <c r="E391" s="26">
        <v>99</v>
      </c>
      <c r="F391" s="26">
        <v>98</v>
      </c>
      <c r="G391" s="26">
        <v>98</v>
      </c>
      <c r="H391" s="26">
        <v>99</v>
      </c>
      <c r="I391" s="26">
        <v>97</v>
      </c>
      <c r="J391" s="26">
        <v>98</v>
      </c>
      <c r="K391" s="26"/>
      <c r="L391" s="26"/>
      <c r="M391" s="20">
        <f>SUM(C391:L391)</f>
        <v>783</v>
      </c>
      <c r="N391" s="49">
        <f>IF(COUNT(C391:L391),AVERAGE(C391:L391)," ")</f>
        <v>97.875</v>
      </c>
      <c r="O391" s="39"/>
    </row>
    <row r="392" spans="1:15" ht="12.75" customHeight="1">
      <c r="A392" s="6"/>
      <c r="B392" s="21">
        <f aca="true" t="shared" si="47" ref="B392:L392">SUM(B388:B391)</f>
        <v>386</v>
      </c>
      <c r="C392" s="20">
        <f t="shared" si="47"/>
        <v>387</v>
      </c>
      <c r="D392" s="20">
        <f t="shared" si="47"/>
        <v>381</v>
      </c>
      <c r="E392" s="20">
        <f t="shared" si="47"/>
        <v>390</v>
      </c>
      <c r="F392" s="20">
        <f t="shared" si="47"/>
        <v>381</v>
      </c>
      <c r="G392" s="20">
        <f t="shared" si="47"/>
        <v>392</v>
      </c>
      <c r="H392" s="20">
        <f t="shared" si="47"/>
        <v>382</v>
      </c>
      <c r="I392" s="20">
        <f t="shared" si="47"/>
        <v>386</v>
      </c>
      <c r="J392" s="20">
        <f t="shared" si="47"/>
        <v>389</v>
      </c>
      <c r="K392" s="20">
        <f t="shared" si="47"/>
        <v>0</v>
      </c>
      <c r="L392" s="20">
        <f t="shared" si="47"/>
        <v>0</v>
      </c>
      <c r="M392" s="20">
        <f>SUM(C392:L392)</f>
        <v>3088</v>
      </c>
      <c r="N392" s="20"/>
      <c r="O392" s="39"/>
    </row>
    <row r="393" spans="1:15" ht="12.75" customHeight="1">
      <c r="A393" s="29" t="s">
        <v>0</v>
      </c>
      <c r="B393" s="19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39"/>
    </row>
    <row r="394" spans="1:15" ht="12.75" customHeight="1">
      <c r="A394" s="6" t="s">
        <v>39</v>
      </c>
      <c r="B394" s="20"/>
      <c r="C394" s="17">
        <v>389</v>
      </c>
      <c r="D394" s="17"/>
      <c r="E394" s="17"/>
      <c r="F394" s="17"/>
      <c r="G394" s="17"/>
      <c r="H394" s="17">
        <v>389</v>
      </c>
      <c r="I394" s="17"/>
      <c r="J394" s="17"/>
      <c r="K394" s="17"/>
      <c r="L394" s="17"/>
      <c r="M394" s="20"/>
      <c r="N394" s="17"/>
      <c r="O394" s="39"/>
    </row>
    <row r="395" spans="1:15" ht="12.75" customHeight="1">
      <c r="A395" s="6" t="s">
        <v>40</v>
      </c>
      <c r="B395" s="20"/>
      <c r="C395" s="17"/>
      <c r="D395" s="17"/>
      <c r="E395" s="17"/>
      <c r="F395" s="17">
        <v>388</v>
      </c>
      <c r="G395" s="17"/>
      <c r="H395" s="17"/>
      <c r="I395" s="17"/>
      <c r="J395" s="17"/>
      <c r="K395" s="17"/>
      <c r="L395" s="17"/>
      <c r="M395" s="20"/>
      <c r="N395" s="17"/>
      <c r="O395" s="39"/>
    </row>
    <row r="396" spans="1:15" ht="12.75" customHeight="1">
      <c r="A396" s="6" t="s">
        <v>28</v>
      </c>
      <c r="B396" s="21"/>
      <c r="C396" s="17"/>
      <c r="D396" s="26">
        <v>386</v>
      </c>
      <c r="E396" s="26"/>
      <c r="F396" s="26"/>
      <c r="G396" s="26"/>
      <c r="H396" s="26"/>
      <c r="I396" s="26">
        <v>386</v>
      </c>
      <c r="J396" s="26"/>
      <c r="K396" s="26"/>
      <c r="L396" s="26"/>
      <c r="M396" s="20"/>
      <c r="N396" s="17"/>
      <c r="O396" s="39"/>
    </row>
    <row r="397" spans="1:15" ht="12.75" customHeight="1">
      <c r="A397" s="6" t="s">
        <v>30</v>
      </c>
      <c r="B397" s="20"/>
      <c r="C397" s="17"/>
      <c r="D397" s="26"/>
      <c r="E397" s="26"/>
      <c r="F397" s="26"/>
      <c r="G397" s="26">
        <v>386</v>
      </c>
      <c r="H397" s="26"/>
      <c r="I397" s="26"/>
      <c r="J397" s="26"/>
      <c r="K397" s="26"/>
      <c r="L397" s="26"/>
      <c r="M397" s="20"/>
      <c r="N397" s="17"/>
      <c r="O397" s="39"/>
    </row>
    <row r="398" spans="1:15" ht="12.75" customHeight="1">
      <c r="A398" s="6" t="s">
        <v>29</v>
      </c>
      <c r="B398" s="20"/>
      <c r="C398" s="17"/>
      <c r="D398" s="26"/>
      <c r="E398" s="26">
        <v>386</v>
      </c>
      <c r="F398" s="26"/>
      <c r="G398" s="26"/>
      <c r="H398" s="26"/>
      <c r="I398" s="26"/>
      <c r="J398" s="26"/>
      <c r="K398" s="26"/>
      <c r="L398" s="26"/>
      <c r="M398" s="20"/>
      <c r="N398" s="17"/>
      <c r="O398" s="39"/>
    </row>
    <row r="399" spans="1:15" ht="12.75" customHeight="1">
      <c r="A399" s="6"/>
      <c r="B399" s="20"/>
      <c r="C399" s="20">
        <f aca="true" t="shared" si="48" ref="C399:L399">SUM(C394:C398)</f>
        <v>389</v>
      </c>
      <c r="D399" s="20">
        <f t="shared" si="48"/>
        <v>386</v>
      </c>
      <c r="E399" s="20">
        <f t="shared" si="48"/>
        <v>386</v>
      </c>
      <c r="F399" s="20">
        <f t="shared" si="48"/>
        <v>388</v>
      </c>
      <c r="G399" s="20">
        <f t="shared" si="48"/>
        <v>386</v>
      </c>
      <c r="H399" s="20">
        <f t="shared" si="48"/>
        <v>389</v>
      </c>
      <c r="I399" s="20">
        <f t="shared" si="48"/>
        <v>386</v>
      </c>
      <c r="J399" s="20">
        <f t="shared" si="48"/>
        <v>0</v>
      </c>
      <c r="K399" s="20">
        <f t="shared" si="48"/>
        <v>0</v>
      </c>
      <c r="L399" s="20">
        <f t="shared" si="48"/>
        <v>0</v>
      </c>
      <c r="M399" s="20">
        <f>SUM(C399:L399)</f>
        <v>2710</v>
      </c>
      <c r="N399" s="20"/>
      <c r="O399" s="39"/>
    </row>
    <row r="400" spans="1:15" ht="12.75" customHeight="1">
      <c r="A400" s="6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39"/>
    </row>
    <row r="401" spans="1:15" ht="12.75" customHeight="1">
      <c r="A401" s="6"/>
      <c r="B401" s="20"/>
      <c r="C401" s="20"/>
      <c r="D401" s="22" t="s">
        <v>7</v>
      </c>
      <c r="E401" s="19" t="s">
        <v>8</v>
      </c>
      <c r="F401" s="19" t="s">
        <v>9</v>
      </c>
      <c r="G401" s="19" t="s">
        <v>10</v>
      </c>
      <c r="H401" s="19" t="s">
        <v>11</v>
      </c>
      <c r="I401" s="19" t="s">
        <v>12</v>
      </c>
      <c r="J401" s="20"/>
      <c r="K401" s="20"/>
      <c r="L401" s="20"/>
      <c r="M401" s="20"/>
      <c r="N401" s="20"/>
      <c r="O401" s="39"/>
    </row>
    <row r="402" spans="1:15" ht="12.75" customHeight="1">
      <c r="A402" s="15" t="str">
        <f>+A369</f>
        <v>Penzance &amp; St. Ives A</v>
      </c>
      <c r="B402" s="20"/>
      <c r="C402" s="20"/>
      <c r="D402" s="25">
        <f>+J356</f>
        <v>7</v>
      </c>
      <c r="E402" s="25">
        <v>6</v>
      </c>
      <c r="F402" s="25">
        <v>1</v>
      </c>
      <c r="G402" s="25">
        <v>0</v>
      </c>
      <c r="H402" s="25">
        <f aca="true" t="shared" si="49" ref="H402:H407">+E402*2+F402</f>
        <v>13</v>
      </c>
      <c r="I402" s="25">
        <f>+M374</f>
        <v>2716</v>
      </c>
      <c r="J402" s="20"/>
      <c r="L402" s="20"/>
      <c r="M402" s="20"/>
      <c r="N402" s="20"/>
      <c r="O402" s="39"/>
    </row>
    <row r="403" spans="1:15" ht="12.75" customHeight="1">
      <c r="A403" s="15" t="str">
        <f>+A375</f>
        <v>St. Austell A</v>
      </c>
      <c r="B403" s="20"/>
      <c r="C403" s="20"/>
      <c r="D403" s="25">
        <f>+J356</f>
        <v>7</v>
      </c>
      <c r="E403" s="25">
        <v>5</v>
      </c>
      <c r="F403" s="25">
        <v>1</v>
      </c>
      <c r="G403" s="25">
        <v>1</v>
      </c>
      <c r="H403" s="25">
        <f t="shared" si="49"/>
        <v>11</v>
      </c>
      <c r="I403" s="25">
        <f>+M380</f>
        <v>2719</v>
      </c>
      <c r="J403" s="20"/>
      <c r="K403" s="20"/>
      <c r="L403" s="20"/>
      <c r="M403" s="20"/>
      <c r="N403" s="20"/>
      <c r="O403" s="39"/>
    </row>
    <row r="404" spans="1:15" ht="12.75" customHeight="1">
      <c r="A404" s="15" t="str">
        <f>+A381</f>
        <v>Hayle A</v>
      </c>
      <c r="B404" s="20"/>
      <c r="C404" s="20"/>
      <c r="D404" s="25">
        <f>+J356</f>
        <v>7</v>
      </c>
      <c r="E404" s="25">
        <v>2</v>
      </c>
      <c r="F404" s="25">
        <v>2</v>
      </c>
      <c r="G404" s="25">
        <v>3</v>
      </c>
      <c r="H404" s="25">
        <f t="shared" si="49"/>
        <v>6</v>
      </c>
      <c r="I404" s="25">
        <f>+M386</f>
        <v>2684</v>
      </c>
      <c r="J404" s="5"/>
      <c r="K404" s="5"/>
      <c r="L404" s="5"/>
      <c r="M404" s="5"/>
      <c r="N404" s="5"/>
      <c r="O404" s="39"/>
    </row>
    <row r="405" spans="1:15" ht="12.75" customHeight="1">
      <c r="A405" s="15" t="str">
        <f>+A387</f>
        <v>City of Truro B</v>
      </c>
      <c r="B405" s="20"/>
      <c r="C405" s="20"/>
      <c r="D405" s="25">
        <f>+J356</f>
        <v>7</v>
      </c>
      <c r="E405" s="25">
        <v>2</v>
      </c>
      <c r="F405" s="25">
        <v>1</v>
      </c>
      <c r="G405" s="25">
        <v>4</v>
      </c>
      <c r="H405" s="25">
        <f t="shared" si="49"/>
        <v>5</v>
      </c>
      <c r="I405" s="25">
        <f>+M392</f>
        <v>3088</v>
      </c>
      <c r="J405" s="5"/>
      <c r="K405" s="5"/>
      <c r="L405" s="5"/>
      <c r="M405" s="5"/>
      <c r="N405" s="5"/>
      <c r="O405" s="39"/>
    </row>
    <row r="406" spans="1:15" ht="12.75" customHeight="1">
      <c r="A406" s="15" t="str">
        <f>+A363</f>
        <v>City of Truro A</v>
      </c>
      <c r="B406" s="20"/>
      <c r="C406" s="20"/>
      <c r="D406" s="25">
        <f>+J356</f>
        <v>7</v>
      </c>
      <c r="E406" s="25">
        <v>2</v>
      </c>
      <c r="F406" s="25">
        <v>0</v>
      </c>
      <c r="G406" s="25">
        <v>5</v>
      </c>
      <c r="H406" s="25">
        <f t="shared" si="49"/>
        <v>4</v>
      </c>
      <c r="I406" s="25">
        <f>+M368</f>
        <v>3101</v>
      </c>
      <c r="O406" s="39"/>
    </row>
    <row r="407" spans="1:15" ht="12.75" customHeight="1">
      <c r="A407" s="15" t="str">
        <f>+A393</f>
        <v>Average</v>
      </c>
      <c r="B407" s="20"/>
      <c r="C407" s="20"/>
      <c r="D407" s="25">
        <f>+J356</f>
        <v>7</v>
      </c>
      <c r="E407" s="25">
        <v>1</v>
      </c>
      <c r="F407" s="25">
        <v>1</v>
      </c>
      <c r="G407" s="25">
        <v>5</v>
      </c>
      <c r="H407" s="25">
        <f t="shared" si="49"/>
        <v>3</v>
      </c>
      <c r="I407" s="25">
        <f>+M399</f>
        <v>2710</v>
      </c>
      <c r="J407" s="39"/>
      <c r="K407" s="39"/>
      <c r="L407" s="39"/>
      <c r="M407" s="39"/>
      <c r="N407" s="39"/>
      <c r="O407" s="39"/>
    </row>
    <row r="408" spans="10:15" ht="12.75" customHeight="1">
      <c r="J408" s="39"/>
      <c r="K408" s="39"/>
      <c r="L408" s="39"/>
      <c r="M408" s="39"/>
      <c r="N408" s="39"/>
      <c r="O408" s="39"/>
    </row>
    <row r="409" spans="10:15" ht="12.75" customHeight="1">
      <c r="J409" s="39"/>
      <c r="K409" s="39"/>
      <c r="L409" s="39"/>
      <c r="M409" s="39"/>
      <c r="N409" s="39"/>
      <c r="O409" s="39"/>
    </row>
    <row r="410" spans="1:15" ht="12.75" customHeight="1">
      <c r="A410" s="8"/>
      <c r="B410" s="8"/>
      <c r="E410" s="48" t="s">
        <v>5</v>
      </c>
      <c r="O410" s="39"/>
    </row>
    <row r="411" spans="1:15" ht="12.75" customHeight="1">
      <c r="A411" s="8"/>
      <c r="B411" s="8"/>
      <c r="F411" s="48" t="s">
        <v>6</v>
      </c>
      <c r="O411" s="39"/>
    </row>
    <row r="412" spans="5:15" ht="12.75" customHeight="1">
      <c r="E412" s="1"/>
      <c r="G412" s="48" t="s">
        <v>4</v>
      </c>
      <c r="O412" s="39"/>
    </row>
    <row r="413" spans="1:15" ht="12.75" customHeight="1">
      <c r="A413" s="85" t="s">
        <v>147</v>
      </c>
      <c r="G413" s="48" t="s">
        <v>38</v>
      </c>
      <c r="O413" s="39"/>
    </row>
    <row r="414" spans="6:15" ht="12.75" customHeight="1">
      <c r="F414" s="48" t="s">
        <v>27</v>
      </c>
      <c r="J414" s="13">
        <v>8</v>
      </c>
      <c r="O414" s="39"/>
    </row>
    <row r="415" spans="1:15" ht="12.75" customHeight="1">
      <c r="A415" s="2"/>
      <c r="B415" s="32" t="str">
        <f>+A421</f>
        <v>City of Truro A</v>
      </c>
      <c r="C415" s="9"/>
      <c r="D415" s="4"/>
      <c r="E415" s="4"/>
      <c r="F415" s="13">
        <f>+J426</f>
        <v>388</v>
      </c>
      <c r="H415" s="48" t="s">
        <v>150</v>
      </c>
      <c r="J415" s="2" t="str">
        <f>+A439</f>
        <v>Hayle A</v>
      </c>
      <c r="L415" s="2"/>
      <c r="M415" s="2"/>
      <c r="N415" s="13">
        <f>+J444</f>
        <v>379</v>
      </c>
      <c r="O415" s="39"/>
    </row>
    <row r="416" spans="1:15" ht="12.75" customHeight="1">
      <c r="A416" s="6"/>
      <c r="H416" s="13"/>
      <c r="O416" s="39"/>
    </row>
    <row r="417" spans="1:15" ht="12.75" customHeight="1">
      <c r="A417" s="6"/>
      <c r="B417" s="2" t="str">
        <f>+A427</f>
        <v>Penzance &amp; St. Ives A</v>
      </c>
      <c r="C417" s="11"/>
      <c r="D417" s="7"/>
      <c r="E417" s="7"/>
      <c r="F417" s="13">
        <f>+J432</f>
        <v>387</v>
      </c>
      <c r="H417" s="48" t="s">
        <v>151</v>
      </c>
      <c r="J417" s="2" t="str">
        <f>+A433</f>
        <v>St. Austell A</v>
      </c>
      <c r="K417" s="11"/>
      <c r="L417" s="7"/>
      <c r="M417" s="7"/>
      <c r="N417" s="13">
        <f>+J438</f>
        <v>390</v>
      </c>
      <c r="O417" s="39"/>
    </row>
    <row r="418" spans="1:15" ht="12.75" customHeight="1">
      <c r="A418" s="59"/>
      <c r="B418" s="50"/>
      <c r="C418" s="11"/>
      <c r="D418" s="7"/>
      <c r="E418" s="7"/>
      <c r="F418" s="13"/>
      <c r="H418" s="13"/>
      <c r="O418" s="54"/>
    </row>
    <row r="419" spans="1:15" ht="12.75" customHeight="1">
      <c r="A419" s="59"/>
      <c r="B419" s="50" t="str">
        <f>+A445</f>
        <v>City of Truro B</v>
      </c>
      <c r="C419" s="11"/>
      <c r="D419" s="7"/>
      <c r="E419" s="7"/>
      <c r="F419" s="13">
        <f>+J450</f>
        <v>389</v>
      </c>
      <c r="H419" s="13" t="s">
        <v>150</v>
      </c>
      <c r="J419" s="2" t="str">
        <f>+A451</f>
        <v>Average</v>
      </c>
      <c r="K419" s="11"/>
      <c r="L419" s="7"/>
      <c r="M419" s="7"/>
      <c r="N419" s="13">
        <f>+J457</f>
        <v>386</v>
      </c>
      <c r="O419" s="39"/>
    </row>
    <row r="420" spans="1:15" ht="12.75" customHeight="1">
      <c r="A420" s="6"/>
      <c r="B420" s="4" t="s">
        <v>1</v>
      </c>
      <c r="C420" s="45" t="s">
        <v>3</v>
      </c>
      <c r="D420" s="7"/>
      <c r="E420" s="7"/>
      <c r="F420" s="5"/>
      <c r="G420" s="5"/>
      <c r="H420" s="12"/>
      <c r="I420" s="5"/>
      <c r="J420" s="5"/>
      <c r="K420" s="5"/>
      <c r="L420" s="5"/>
      <c r="M420" s="5"/>
      <c r="N420" s="5"/>
      <c r="O420" s="39"/>
    </row>
    <row r="421" spans="1:15" ht="12.75" customHeight="1">
      <c r="A421" s="3" t="s">
        <v>39</v>
      </c>
      <c r="B421" s="4" t="s">
        <v>0</v>
      </c>
      <c r="C421" s="46">
        <v>1</v>
      </c>
      <c r="D421" s="46">
        <v>2</v>
      </c>
      <c r="E421" s="46">
        <v>3</v>
      </c>
      <c r="F421" s="46">
        <v>4</v>
      </c>
      <c r="G421" s="46">
        <v>5</v>
      </c>
      <c r="H421" s="46">
        <v>6</v>
      </c>
      <c r="I421" s="46">
        <v>7</v>
      </c>
      <c r="J421" s="46">
        <v>8</v>
      </c>
      <c r="K421" s="46">
        <v>9</v>
      </c>
      <c r="L421" s="46">
        <v>10</v>
      </c>
      <c r="M421" s="14" t="s">
        <v>2</v>
      </c>
      <c r="N421" s="14" t="s">
        <v>0</v>
      </c>
      <c r="O421" s="39"/>
    </row>
    <row r="422" spans="1:15" ht="12.75" customHeight="1">
      <c r="A422" s="16" t="s">
        <v>45</v>
      </c>
      <c r="B422" s="18">
        <v>97.8</v>
      </c>
      <c r="C422" s="28">
        <v>98</v>
      </c>
      <c r="D422" s="17">
        <v>96</v>
      </c>
      <c r="E422" s="17">
        <v>96</v>
      </c>
      <c r="F422" s="17">
        <v>97</v>
      </c>
      <c r="G422" s="17">
        <v>99</v>
      </c>
      <c r="H422" s="17">
        <v>99</v>
      </c>
      <c r="I422" s="17">
        <v>96</v>
      </c>
      <c r="J422" s="17">
        <v>98</v>
      </c>
      <c r="K422" s="17">
        <v>95</v>
      </c>
      <c r="L422" s="17"/>
      <c r="M422" s="17">
        <f>SUM(C422:L422)</f>
        <v>874</v>
      </c>
      <c r="N422" s="18">
        <f>IF(COUNT(C422:L422),AVERAGE(C422:L422)," ")</f>
        <v>97.11111111111111</v>
      </c>
      <c r="O422" s="39"/>
    </row>
    <row r="423" spans="1:15" ht="12.75" customHeight="1">
      <c r="A423" s="16" t="s">
        <v>46</v>
      </c>
      <c r="B423" s="17">
        <v>97.7</v>
      </c>
      <c r="C423" s="28">
        <v>99</v>
      </c>
      <c r="D423" s="13">
        <v>100</v>
      </c>
      <c r="E423" s="17">
        <v>97</v>
      </c>
      <c r="F423" s="17">
        <v>96</v>
      </c>
      <c r="G423" s="17">
        <v>98</v>
      </c>
      <c r="H423" s="17">
        <v>97</v>
      </c>
      <c r="I423" s="17">
        <v>97</v>
      </c>
      <c r="J423" s="17">
        <v>98</v>
      </c>
      <c r="K423" s="17">
        <v>96</v>
      </c>
      <c r="L423" s="17"/>
      <c r="M423" s="17">
        <f>SUM(C423:L423)</f>
        <v>878</v>
      </c>
      <c r="N423" s="18">
        <f>IF(COUNT(C423:L423),AVERAGE(C423:L423)," ")</f>
        <v>97.55555555555556</v>
      </c>
      <c r="O423" s="39"/>
    </row>
    <row r="424" spans="1:15" ht="12.75" customHeight="1">
      <c r="A424" s="16" t="s">
        <v>47</v>
      </c>
      <c r="B424" s="17">
        <v>97.3</v>
      </c>
      <c r="C424" s="17">
        <v>96</v>
      </c>
      <c r="D424" s="47">
        <v>95</v>
      </c>
      <c r="E424" s="17">
        <v>94</v>
      </c>
      <c r="F424" s="17">
        <v>96</v>
      </c>
      <c r="G424" s="17">
        <v>99</v>
      </c>
      <c r="H424" s="17">
        <v>95</v>
      </c>
      <c r="I424" s="17">
        <v>97</v>
      </c>
      <c r="J424" s="17">
        <v>95</v>
      </c>
      <c r="K424" s="17">
        <v>98</v>
      </c>
      <c r="L424" s="17"/>
      <c r="M424" s="17">
        <f>SUM(C424:L424)</f>
        <v>865</v>
      </c>
      <c r="N424" s="18">
        <f>IF(COUNT(C424:L424),AVERAGE(C424:L424)," ")</f>
        <v>96.11111111111111</v>
      </c>
      <c r="O424" s="39"/>
    </row>
    <row r="425" spans="1:15" ht="12.75" customHeight="1">
      <c r="A425" s="16" t="s">
        <v>48</v>
      </c>
      <c r="B425" s="31">
        <v>96.7</v>
      </c>
      <c r="C425" s="20">
        <v>98</v>
      </c>
      <c r="D425" s="25">
        <v>98</v>
      </c>
      <c r="E425" s="20">
        <v>97</v>
      </c>
      <c r="F425" s="20">
        <v>94</v>
      </c>
      <c r="G425" s="20">
        <v>97</v>
      </c>
      <c r="H425" s="20">
        <v>97</v>
      </c>
      <c r="I425" s="20">
        <v>95</v>
      </c>
      <c r="J425" s="20">
        <v>97</v>
      </c>
      <c r="K425" s="20">
        <v>98</v>
      </c>
      <c r="L425" s="20"/>
      <c r="M425" s="20">
        <f>SUM(C425:L425)</f>
        <v>871</v>
      </c>
      <c r="N425" s="18">
        <f>IF(COUNT(C425:L425),AVERAGE(C425:L425)," ")</f>
        <v>96.77777777777777</v>
      </c>
      <c r="O425" s="39"/>
    </row>
    <row r="426" spans="1:15" ht="12.75" customHeight="1">
      <c r="A426" s="24"/>
      <c r="B426" s="21">
        <f aca="true" t="shared" si="50" ref="B426:L426">SUM(B422:B425)</f>
        <v>389.5</v>
      </c>
      <c r="C426" s="20">
        <f t="shared" si="50"/>
        <v>391</v>
      </c>
      <c r="D426" s="20">
        <f t="shared" si="50"/>
        <v>389</v>
      </c>
      <c r="E426" s="20">
        <f t="shared" si="50"/>
        <v>384</v>
      </c>
      <c r="F426" s="20">
        <f t="shared" si="50"/>
        <v>383</v>
      </c>
      <c r="G426" s="20">
        <f t="shared" si="50"/>
        <v>393</v>
      </c>
      <c r="H426" s="20">
        <f t="shared" si="50"/>
        <v>388</v>
      </c>
      <c r="I426" s="20">
        <f t="shared" si="50"/>
        <v>385</v>
      </c>
      <c r="J426" s="20">
        <f t="shared" si="50"/>
        <v>388</v>
      </c>
      <c r="K426" s="20">
        <f t="shared" si="50"/>
        <v>387</v>
      </c>
      <c r="L426" s="20">
        <f t="shared" si="50"/>
        <v>0</v>
      </c>
      <c r="M426" s="20">
        <f>SUM(C426:L426)</f>
        <v>3488</v>
      </c>
      <c r="N426" s="18"/>
      <c r="O426" s="39"/>
    </row>
    <row r="427" spans="1:15" ht="12.75" customHeight="1">
      <c r="A427" s="29" t="s">
        <v>21</v>
      </c>
      <c r="B427" s="19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18" t="str">
        <f>IF(COUNT(C427:L427),AVERAGE(C427:L427)," ")</f>
        <v> </v>
      </c>
      <c r="O427" s="39"/>
    </row>
    <row r="428" spans="1:15" ht="12.75" customHeight="1">
      <c r="A428" s="72" t="s">
        <v>57</v>
      </c>
      <c r="B428" s="73">
        <v>97.9</v>
      </c>
      <c r="C428" s="67">
        <v>98</v>
      </c>
      <c r="D428" s="35">
        <v>96</v>
      </c>
      <c r="E428" s="17">
        <v>96</v>
      </c>
      <c r="F428" s="17">
        <v>94</v>
      </c>
      <c r="G428" s="17">
        <v>97</v>
      </c>
      <c r="H428" s="17">
        <v>97</v>
      </c>
      <c r="I428" s="17">
        <v>95</v>
      </c>
      <c r="J428" s="17">
        <v>99</v>
      </c>
      <c r="K428" s="17"/>
      <c r="L428" s="17"/>
      <c r="M428" s="17">
        <f>SUM(C428:L428)</f>
        <v>772</v>
      </c>
      <c r="N428" s="18">
        <f>IF(COUNT(C428:L428),AVERAGE(C428:L428)," ")</f>
        <v>96.5</v>
      </c>
      <c r="O428" s="39"/>
    </row>
    <row r="429" spans="1:15" ht="12.75" customHeight="1">
      <c r="A429" s="72" t="s">
        <v>58</v>
      </c>
      <c r="B429" s="74">
        <v>97.4</v>
      </c>
      <c r="C429" s="67">
        <v>99</v>
      </c>
      <c r="D429" s="35">
        <v>95</v>
      </c>
      <c r="E429" s="17">
        <v>98</v>
      </c>
      <c r="F429" s="17">
        <v>97</v>
      </c>
      <c r="G429" s="17">
        <v>99</v>
      </c>
      <c r="H429" s="17">
        <v>97</v>
      </c>
      <c r="I429" s="17">
        <v>95</v>
      </c>
      <c r="J429" s="17">
        <v>95</v>
      </c>
      <c r="K429" s="17"/>
      <c r="L429" s="17"/>
      <c r="M429" s="17">
        <f>SUM(C429:L429)</f>
        <v>775</v>
      </c>
      <c r="N429" s="18">
        <f>IF(COUNT(C429:L429),AVERAGE(C429:L429)," ")</f>
        <v>96.875</v>
      </c>
      <c r="O429" s="39"/>
    </row>
    <row r="430" spans="1:15" ht="12.75" customHeight="1">
      <c r="A430" s="72" t="s">
        <v>59</v>
      </c>
      <c r="B430" s="74">
        <v>96.5</v>
      </c>
      <c r="C430" s="67">
        <v>98</v>
      </c>
      <c r="D430" s="38">
        <v>95</v>
      </c>
      <c r="E430" s="26">
        <v>98</v>
      </c>
      <c r="F430" s="33">
        <v>100</v>
      </c>
      <c r="G430" s="26">
        <v>99</v>
      </c>
      <c r="H430" s="26">
        <v>97</v>
      </c>
      <c r="I430" s="26">
        <v>98</v>
      </c>
      <c r="J430" s="26">
        <v>98</v>
      </c>
      <c r="K430" s="26"/>
      <c r="L430" s="26"/>
      <c r="M430" s="17">
        <f>SUM(C430:L430)</f>
        <v>783</v>
      </c>
      <c r="N430" s="18">
        <f>IF(COUNT(C430:L430),AVERAGE(C430:L430)," ")</f>
        <v>97.875</v>
      </c>
      <c r="O430" s="39"/>
    </row>
    <row r="431" spans="1:15" ht="12.75" customHeight="1">
      <c r="A431" s="72" t="s">
        <v>60</v>
      </c>
      <c r="B431" s="74">
        <v>96.3</v>
      </c>
      <c r="C431" s="73">
        <v>95</v>
      </c>
      <c r="D431" s="75">
        <v>96</v>
      </c>
      <c r="E431" s="25">
        <v>98</v>
      </c>
      <c r="F431" s="25">
        <v>99</v>
      </c>
      <c r="G431" s="33">
        <v>100</v>
      </c>
      <c r="H431" s="25">
        <v>96</v>
      </c>
      <c r="I431" s="25">
        <v>94</v>
      </c>
      <c r="J431" s="25">
        <v>95</v>
      </c>
      <c r="K431" s="25"/>
      <c r="L431" s="25"/>
      <c r="M431" s="20">
        <f>SUM(C431:L431)</f>
        <v>773</v>
      </c>
      <c r="N431" s="18">
        <f>IF(COUNT(C431:L431),AVERAGE(C431:L431)," ")</f>
        <v>96.625</v>
      </c>
      <c r="O431" s="39"/>
    </row>
    <row r="432" spans="1:15" ht="12.75" customHeight="1">
      <c r="A432" s="23"/>
      <c r="B432" s="28">
        <f aca="true" t="shared" si="51" ref="B432:L432">SUM(B428:B431)</f>
        <v>388.1</v>
      </c>
      <c r="C432" s="20">
        <f t="shared" si="51"/>
        <v>390</v>
      </c>
      <c r="D432" s="20">
        <f t="shared" si="51"/>
        <v>382</v>
      </c>
      <c r="E432" s="20">
        <f t="shared" si="51"/>
        <v>390</v>
      </c>
      <c r="F432" s="20">
        <f t="shared" si="51"/>
        <v>390</v>
      </c>
      <c r="G432" s="20">
        <f t="shared" si="51"/>
        <v>395</v>
      </c>
      <c r="H432" s="20">
        <f t="shared" si="51"/>
        <v>387</v>
      </c>
      <c r="I432" s="20">
        <f t="shared" si="51"/>
        <v>382</v>
      </c>
      <c r="J432" s="20">
        <f t="shared" si="51"/>
        <v>387</v>
      </c>
      <c r="K432" s="20">
        <f t="shared" si="51"/>
        <v>0</v>
      </c>
      <c r="L432" s="20">
        <f t="shared" si="51"/>
        <v>0</v>
      </c>
      <c r="M432" s="20">
        <f>SUM(C432:L432)</f>
        <v>3103</v>
      </c>
      <c r="N432" s="18"/>
      <c r="O432" s="39"/>
    </row>
    <row r="433" spans="1:15" ht="12.75" customHeight="1">
      <c r="A433" s="29" t="s">
        <v>28</v>
      </c>
      <c r="B433" s="19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18" t="str">
        <f>IF(COUNT(C433:L433),AVERAGE(C433:L433)," ")</f>
        <v> </v>
      </c>
      <c r="O433" s="39"/>
    </row>
    <row r="434" spans="1:15" ht="12.75" customHeight="1">
      <c r="A434" s="24" t="s">
        <v>53</v>
      </c>
      <c r="B434" s="21">
        <v>98.1</v>
      </c>
      <c r="C434" s="28">
        <v>93</v>
      </c>
      <c r="D434" s="17">
        <v>99</v>
      </c>
      <c r="E434" s="17">
        <v>95</v>
      </c>
      <c r="F434" s="17">
        <v>99</v>
      </c>
      <c r="G434" s="17">
        <v>99</v>
      </c>
      <c r="H434" s="17">
        <v>97</v>
      </c>
      <c r="I434" s="17">
        <v>97</v>
      </c>
      <c r="J434" s="17">
        <v>99</v>
      </c>
      <c r="K434" s="17"/>
      <c r="L434" s="17"/>
      <c r="M434" s="17">
        <f>SUM(C434:L434)</f>
        <v>778</v>
      </c>
      <c r="N434" s="18">
        <f>IF(COUNT(C434:L434),AVERAGE(C434:L434)," ")</f>
        <v>97.25</v>
      </c>
      <c r="O434" s="39"/>
    </row>
    <row r="435" spans="1:15" ht="12.75" customHeight="1">
      <c r="A435" s="24" t="s">
        <v>54</v>
      </c>
      <c r="B435" s="21">
        <v>97.5</v>
      </c>
      <c r="C435" s="84">
        <v>94</v>
      </c>
      <c r="D435" s="17">
        <v>97</v>
      </c>
      <c r="E435" s="17">
        <v>98</v>
      </c>
      <c r="F435" s="17">
        <v>95</v>
      </c>
      <c r="G435" s="17">
        <v>99</v>
      </c>
      <c r="H435" s="17">
        <v>99</v>
      </c>
      <c r="I435" s="17">
        <v>99</v>
      </c>
      <c r="J435" s="93">
        <v>97</v>
      </c>
      <c r="K435" s="17"/>
      <c r="L435" s="17"/>
      <c r="M435" s="17">
        <f>SUM(C435:L435)</f>
        <v>778</v>
      </c>
      <c r="N435" s="18">
        <f>IF(COUNT(C435:L435),AVERAGE(C435:L435)," ")</f>
        <v>97.25</v>
      </c>
      <c r="O435" s="39"/>
    </row>
    <row r="436" spans="1:15" ht="12.75" customHeight="1">
      <c r="A436" s="24" t="s">
        <v>55</v>
      </c>
      <c r="B436" s="20">
        <v>95.5</v>
      </c>
      <c r="C436" s="17">
        <v>95</v>
      </c>
      <c r="D436" s="33">
        <v>100</v>
      </c>
      <c r="E436" s="26">
        <v>98</v>
      </c>
      <c r="F436" s="26">
        <v>96</v>
      </c>
      <c r="G436" s="26">
        <v>99</v>
      </c>
      <c r="H436" s="26">
        <v>97</v>
      </c>
      <c r="I436" s="26">
        <v>98</v>
      </c>
      <c r="J436" s="26">
        <v>96</v>
      </c>
      <c r="K436" s="26"/>
      <c r="L436" s="26"/>
      <c r="M436" s="17">
        <f>SUM(C436:L436)</f>
        <v>779</v>
      </c>
      <c r="N436" s="18">
        <f>IF(COUNT(C436:L436),AVERAGE(C436:L436)," ")</f>
        <v>97.375</v>
      </c>
      <c r="O436" s="39"/>
    </row>
    <row r="437" spans="1:15" ht="12.75" customHeight="1">
      <c r="A437" s="24" t="s">
        <v>56</v>
      </c>
      <c r="B437" s="34">
        <v>95.4</v>
      </c>
      <c r="C437" s="20">
        <v>96</v>
      </c>
      <c r="D437" s="25">
        <v>98</v>
      </c>
      <c r="E437" s="25">
        <v>97</v>
      </c>
      <c r="F437" s="25">
        <v>95</v>
      </c>
      <c r="G437" s="25">
        <v>95</v>
      </c>
      <c r="H437" s="25">
        <v>96</v>
      </c>
      <c r="I437" s="25">
        <v>99</v>
      </c>
      <c r="J437" s="25">
        <v>98</v>
      </c>
      <c r="K437" s="25"/>
      <c r="L437" s="25"/>
      <c r="M437" s="20">
        <f>SUM(C437:L437)</f>
        <v>774</v>
      </c>
      <c r="N437" s="18">
        <f>IF(COUNT(C437:L437),AVERAGE(C437:L437)," ")</f>
        <v>96.75</v>
      </c>
      <c r="O437" s="39"/>
    </row>
    <row r="438" spans="1:15" ht="12.75" customHeight="1">
      <c r="A438" s="24"/>
      <c r="B438" s="21">
        <f aca="true" t="shared" si="52" ref="B438:L438">SUM(B434:B437)</f>
        <v>386.5</v>
      </c>
      <c r="C438" s="20">
        <f t="shared" si="52"/>
        <v>378</v>
      </c>
      <c r="D438" s="20">
        <f t="shared" si="52"/>
        <v>394</v>
      </c>
      <c r="E438" s="20">
        <f t="shared" si="52"/>
        <v>388</v>
      </c>
      <c r="F438" s="20">
        <f t="shared" si="52"/>
        <v>385</v>
      </c>
      <c r="G438" s="20">
        <f t="shared" si="52"/>
        <v>392</v>
      </c>
      <c r="H438" s="20">
        <f t="shared" si="52"/>
        <v>389</v>
      </c>
      <c r="I438" s="20">
        <f t="shared" si="52"/>
        <v>393</v>
      </c>
      <c r="J438" s="20">
        <f t="shared" si="52"/>
        <v>390</v>
      </c>
      <c r="K438" s="20">
        <f t="shared" si="52"/>
        <v>0</v>
      </c>
      <c r="L438" s="20">
        <f t="shared" si="52"/>
        <v>0</v>
      </c>
      <c r="M438" s="20">
        <f>SUM(C438:L438)</f>
        <v>3109</v>
      </c>
      <c r="N438" s="21"/>
      <c r="O438" s="39"/>
    </row>
    <row r="439" spans="1:15" ht="12.75" customHeight="1">
      <c r="A439" s="29" t="s">
        <v>30</v>
      </c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1"/>
      <c r="O439" s="39"/>
    </row>
    <row r="440" spans="1:15" ht="12.75" customHeight="1">
      <c r="A440" s="30" t="s">
        <v>41</v>
      </c>
      <c r="B440" s="20">
        <v>98.6</v>
      </c>
      <c r="C440" s="17">
        <v>97</v>
      </c>
      <c r="D440" s="17">
        <v>98</v>
      </c>
      <c r="E440" s="17">
        <v>99</v>
      </c>
      <c r="F440" s="13">
        <v>100</v>
      </c>
      <c r="G440" s="17">
        <v>97</v>
      </c>
      <c r="H440" s="17">
        <v>98</v>
      </c>
      <c r="I440" s="17">
        <v>98</v>
      </c>
      <c r="J440" s="17">
        <v>97</v>
      </c>
      <c r="K440" s="17"/>
      <c r="L440" s="17"/>
      <c r="M440" s="20">
        <f>SUM(C440:L440)</f>
        <v>784</v>
      </c>
      <c r="N440" s="18">
        <f>IF(COUNT(C440:L440),AVERAGE(C440:L440)," ")</f>
        <v>98</v>
      </c>
      <c r="O440" s="39"/>
    </row>
    <row r="441" spans="1:15" ht="12.75" customHeight="1">
      <c r="A441" s="24" t="s">
        <v>42</v>
      </c>
      <c r="B441" s="20">
        <v>96.7</v>
      </c>
      <c r="C441" s="17">
        <v>96</v>
      </c>
      <c r="D441" s="17">
        <v>98</v>
      </c>
      <c r="E441" s="17">
        <v>97</v>
      </c>
      <c r="F441" s="17">
        <v>99</v>
      </c>
      <c r="G441" s="17">
        <v>98</v>
      </c>
      <c r="H441" s="17">
        <v>99</v>
      </c>
      <c r="I441" s="17">
        <v>97</v>
      </c>
      <c r="J441" s="17">
        <v>96</v>
      </c>
      <c r="K441" s="17"/>
      <c r="L441" s="17"/>
      <c r="M441" s="20">
        <f>SUM(C441:L441)</f>
        <v>780</v>
      </c>
      <c r="N441" s="18">
        <f>IF(COUNT(C441:L441),AVERAGE(C441:L441)," ")</f>
        <v>97.5</v>
      </c>
      <c r="O441" s="39"/>
    </row>
    <row r="442" spans="1:15" ht="12.75" customHeight="1">
      <c r="A442" s="24" t="s">
        <v>43</v>
      </c>
      <c r="B442" s="21">
        <v>96.2</v>
      </c>
      <c r="C442" s="17">
        <v>90</v>
      </c>
      <c r="D442" s="26">
        <v>93</v>
      </c>
      <c r="E442" s="26">
        <v>95</v>
      </c>
      <c r="F442" s="26">
        <v>96</v>
      </c>
      <c r="G442" s="26">
        <v>96</v>
      </c>
      <c r="H442" s="26">
        <v>95</v>
      </c>
      <c r="I442" s="26">
        <v>90</v>
      </c>
      <c r="J442" s="26">
        <v>91</v>
      </c>
      <c r="K442" s="26"/>
      <c r="L442" s="26"/>
      <c r="M442" s="20">
        <f>SUM(C442:L442)</f>
        <v>746</v>
      </c>
      <c r="N442" s="18">
        <f>IF(COUNT(C442:L442),AVERAGE(C442:L442)," ")</f>
        <v>93.25</v>
      </c>
      <c r="O442" s="39"/>
    </row>
    <row r="443" spans="1:15" ht="12.75" customHeight="1">
      <c r="A443" s="24" t="s">
        <v>44</v>
      </c>
      <c r="B443" s="20">
        <v>94.5</v>
      </c>
      <c r="C443" s="17">
        <v>92</v>
      </c>
      <c r="D443" s="26">
        <v>93</v>
      </c>
      <c r="E443" s="26">
        <v>94</v>
      </c>
      <c r="F443" s="26">
        <v>95</v>
      </c>
      <c r="G443" s="26">
        <v>95</v>
      </c>
      <c r="H443" s="26">
        <v>94</v>
      </c>
      <c r="I443" s="26">
        <v>95</v>
      </c>
      <c r="J443" s="26">
        <v>95</v>
      </c>
      <c r="K443" s="26"/>
      <c r="L443" s="26"/>
      <c r="M443" s="20">
        <f>SUM(C443:L443)</f>
        <v>753</v>
      </c>
      <c r="N443" s="18">
        <f>IF(COUNT(C443:L443),AVERAGE(C443:L443)," ")</f>
        <v>94.125</v>
      </c>
      <c r="O443" s="39"/>
    </row>
    <row r="444" spans="1:15" ht="12.75" customHeight="1">
      <c r="A444" s="6"/>
      <c r="B444" s="21">
        <f aca="true" t="shared" si="53" ref="B444:L444">SUM(B440:B443)</f>
        <v>386</v>
      </c>
      <c r="C444" s="20">
        <f t="shared" si="53"/>
        <v>375</v>
      </c>
      <c r="D444" s="20">
        <f t="shared" si="53"/>
        <v>382</v>
      </c>
      <c r="E444" s="20">
        <f t="shared" si="53"/>
        <v>385</v>
      </c>
      <c r="F444" s="20">
        <f t="shared" si="53"/>
        <v>390</v>
      </c>
      <c r="G444" s="20">
        <f t="shared" si="53"/>
        <v>386</v>
      </c>
      <c r="H444" s="20">
        <f t="shared" si="53"/>
        <v>386</v>
      </c>
      <c r="I444" s="20">
        <f t="shared" si="53"/>
        <v>380</v>
      </c>
      <c r="J444" s="20">
        <f t="shared" si="53"/>
        <v>379</v>
      </c>
      <c r="K444" s="20">
        <f t="shared" si="53"/>
        <v>0</v>
      </c>
      <c r="L444" s="20">
        <f t="shared" si="53"/>
        <v>0</v>
      </c>
      <c r="M444" s="20">
        <f>SUM(C444:L444)</f>
        <v>3063</v>
      </c>
      <c r="N444" s="21"/>
      <c r="O444" s="39"/>
    </row>
    <row r="445" spans="1:15" ht="12.75" customHeight="1">
      <c r="A445" s="29" t="s">
        <v>29</v>
      </c>
      <c r="B445" s="19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1"/>
      <c r="O445" s="39"/>
    </row>
    <row r="446" spans="1:15" ht="12.75" customHeight="1">
      <c r="A446" s="30" t="s">
        <v>49</v>
      </c>
      <c r="B446" s="20">
        <v>96.6</v>
      </c>
      <c r="C446" s="17">
        <v>98</v>
      </c>
      <c r="D446" s="17">
        <v>93</v>
      </c>
      <c r="E446" s="17">
        <v>98</v>
      </c>
      <c r="F446" s="17">
        <v>98</v>
      </c>
      <c r="G446" s="17">
        <v>97</v>
      </c>
      <c r="H446" s="17">
        <v>96</v>
      </c>
      <c r="I446" s="17">
        <v>98</v>
      </c>
      <c r="J446" s="17">
        <v>97</v>
      </c>
      <c r="K446" s="17">
        <v>98</v>
      </c>
      <c r="L446" s="17"/>
      <c r="M446" s="20">
        <f>SUM(C446:L446)</f>
        <v>873</v>
      </c>
      <c r="N446" s="18">
        <f>IF(COUNT(C446:L446),AVERAGE(C446:L446)," ")</f>
        <v>97</v>
      </c>
      <c r="O446" s="39"/>
    </row>
    <row r="447" spans="1:15" ht="12.75" customHeight="1">
      <c r="A447" s="24" t="s">
        <v>50</v>
      </c>
      <c r="B447" s="20">
        <v>96.5</v>
      </c>
      <c r="C447" s="17">
        <v>96</v>
      </c>
      <c r="D447" s="17">
        <v>96</v>
      </c>
      <c r="E447" s="17">
        <v>96</v>
      </c>
      <c r="F447" s="17">
        <v>92</v>
      </c>
      <c r="G447" s="17">
        <v>98</v>
      </c>
      <c r="H447" s="17">
        <v>95</v>
      </c>
      <c r="I447" s="17">
        <v>94</v>
      </c>
      <c r="J447" s="17">
        <v>99</v>
      </c>
      <c r="K447" s="17">
        <v>95</v>
      </c>
      <c r="L447" s="17"/>
      <c r="M447" s="20">
        <f>SUM(C447:L447)</f>
        <v>861</v>
      </c>
      <c r="N447" s="18">
        <f>IF(COUNT(C447:L447),AVERAGE(C447:L447)," ")</f>
        <v>95.66666666666667</v>
      </c>
      <c r="O447" s="39"/>
    </row>
    <row r="448" spans="1:15" ht="12.75" customHeight="1">
      <c r="A448" s="24" t="s">
        <v>51</v>
      </c>
      <c r="B448" s="21">
        <v>96.5</v>
      </c>
      <c r="C448" s="17">
        <v>96</v>
      </c>
      <c r="D448" s="26">
        <v>95</v>
      </c>
      <c r="E448" s="26">
        <v>97</v>
      </c>
      <c r="F448" s="26">
        <v>93</v>
      </c>
      <c r="G448" s="26">
        <v>99</v>
      </c>
      <c r="H448" s="26">
        <v>92</v>
      </c>
      <c r="I448" s="26">
        <v>97</v>
      </c>
      <c r="J448" s="26">
        <v>95</v>
      </c>
      <c r="K448" s="26">
        <v>96</v>
      </c>
      <c r="L448" s="26"/>
      <c r="M448" s="20">
        <f>SUM(C448:L448)</f>
        <v>860</v>
      </c>
      <c r="N448" s="18">
        <f>IF(COUNT(C448:L448),AVERAGE(C448:L448)," ")</f>
        <v>95.55555555555556</v>
      </c>
      <c r="O448" s="39"/>
    </row>
    <row r="449" spans="1:15" ht="12.75" customHeight="1">
      <c r="A449" s="24" t="s">
        <v>52</v>
      </c>
      <c r="B449" s="20">
        <v>96.4</v>
      </c>
      <c r="C449" s="17">
        <v>97</v>
      </c>
      <c r="D449" s="26">
        <v>97</v>
      </c>
      <c r="E449" s="26">
        <v>99</v>
      </c>
      <c r="F449" s="26">
        <v>98</v>
      </c>
      <c r="G449" s="26">
        <v>98</v>
      </c>
      <c r="H449" s="26">
        <v>99</v>
      </c>
      <c r="I449" s="26">
        <v>97</v>
      </c>
      <c r="J449" s="26">
        <v>98</v>
      </c>
      <c r="K449" s="26">
        <v>97</v>
      </c>
      <c r="L449" s="26"/>
      <c r="M449" s="20">
        <f>SUM(C449:L449)</f>
        <v>880</v>
      </c>
      <c r="N449" s="18">
        <f>IF(COUNT(C449:L449),AVERAGE(C449:L449)," ")</f>
        <v>97.77777777777777</v>
      </c>
      <c r="O449" s="39"/>
    </row>
    <row r="450" spans="1:15" ht="12.75" customHeight="1">
      <c r="A450" s="6"/>
      <c r="B450" s="21">
        <f aca="true" t="shared" si="54" ref="B450:L450">SUM(B446:B449)</f>
        <v>386</v>
      </c>
      <c r="C450" s="20">
        <f t="shared" si="54"/>
        <v>387</v>
      </c>
      <c r="D450" s="20">
        <f t="shared" si="54"/>
        <v>381</v>
      </c>
      <c r="E450" s="20">
        <f t="shared" si="54"/>
        <v>390</v>
      </c>
      <c r="F450" s="20">
        <f t="shared" si="54"/>
        <v>381</v>
      </c>
      <c r="G450" s="20">
        <f t="shared" si="54"/>
        <v>392</v>
      </c>
      <c r="H450" s="20">
        <f t="shared" si="54"/>
        <v>382</v>
      </c>
      <c r="I450" s="20">
        <f t="shared" si="54"/>
        <v>386</v>
      </c>
      <c r="J450" s="20">
        <f t="shared" si="54"/>
        <v>389</v>
      </c>
      <c r="K450" s="20">
        <f t="shared" si="54"/>
        <v>386</v>
      </c>
      <c r="L450" s="20">
        <f t="shared" si="54"/>
        <v>0</v>
      </c>
      <c r="M450" s="20">
        <f>SUM(C450:L450)</f>
        <v>3474</v>
      </c>
      <c r="N450" s="21"/>
      <c r="O450" s="39"/>
    </row>
    <row r="451" spans="1:15" ht="12.75" customHeight="1">
      <c r="A451" s="29" t="s">
        <v>0</v>
      </c>
      <c r="B451" s="19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39"/>
    </row>
    <row r="452" spans="1:15" ht="12.75" customHeight="1">
      <c r="A452" s="6" t="s">
        <v>39</v>
      </c>
      <c r="B452" s="20"/>
      <c r="C452" s="17">
        <v>389</v>
      </c>
      <c r="D452" s="17"/>
      <c r="E452" s="17"/>
      <c r="F452" s="17"/>
      <c r="G452" s="17"/>
      <c r="H452" s="17">
        <v>389</v>
      </c>
      <c r="I452" s="17"/>
      <c r="J452" s="17"/>
      <c r="K452" s="17"/>
      <c r="L452" s="17"/>
      <c r="M452" s="20"/>
      <c r="N452" s="17"/>
      <c r="O452" s="39"/>
    </row>
    <row r="453" spans="1:15" ht="12.75" customHeight="1">
      <c r="A453" s="6" t="s">
        <v>40</v>
      </c>
      <c r="B453" s="20"/>
      <c r="C453" s="17"/>
      <c r="D453" s="17"/>
      <c r="E453" s="17"/>
      <c r="F453" s="17">
        <v>388</v>
      </c>
      <c r="G453" s="17"/>
      <c r="H453" s="17"/>
      <c r="I453" s="17"/>
      <c r="J453" s="17"/>
      <c r="K453" s="17"/>
      <c r="L453" s="17"/>
      <c r="M453" s="20"/>
      <c r="N453" s="17"/>
      <c r="O453" s="39"/>
    </row>
    <row r="454" spans="1:15" ht="12.75" customHeight="1">
      <c r="A454" s="6" t="s">
        <v>28</v>
      </c>
      <c r="B454" s="21"/>
      <c r="C454" s="17"/>
      <c r="D454" s="26">
        <v>386</v>
      </c>
      <c r="E454" s="26"/>
      <c r="F454" s="26"/>
      <c r="G454" s="26"/>
      <c r="H454" s="26"/>
      <c r="I454" s="26">
        <v>386</v>
      </c>
      <c r="J454" s="26"/>
      <c r="K454" s="26"/>
      <c r="L454" s="26"/>
      <c r="M454" s="20"/>
      <c r="N454" s="17"/>
      <c r="O454" s="39"/>
    </row>
    <row r="455" spans="1:15" ht="12.75" customHeight="1">
      <c r="A455" s="6" t="s">
        <v>30</v>
      </c>
      <c r="B455" s="20"/>
      <c r="C455" s="17"/>
      <c r="D455" s="26"/>
      <c r="E455" s="26"/>
      <c r="F455" s="26"/>
      <c r="G455" s="26">
        <v>386</v>
      </c>
      <c r="H455" s="26"/>
      <c r="I455" s="26"/>
      <c r="J455" s="26"/>
      <c r="K455" s="26"/>
      <c r="L455" s="26"/>
      <c r="M455" s="20"/>
      <c r="N455" s="17"/>
      <c r="O455" s="39"/>
    </row>
    <row r="456" spans="1:15" ht="12.75" customHeight="1">
      <c r="A456" s="6" t="s">
        <v>29</v>
      </c>
      <c r="B456" s="20"/>
      <c r="C456" s="17"/>
      <c r="D456" s="26"/>
      <c r="E456" s="26">
        <v>386</v>
      </c>
      <c r="F456" s="26"/>
      <c r="G456" s="26"/>
      <c r="H456" s="26"/>
      <c r="I456" s="26"/>
      <c r="J456" s="26">
        <v>386</v>
      </c>
      <c r="K456" s="26"/>
      <c r="L456" s="26"/>
      <c r="M456" s="20"/>
      <c r="N456" s="17"/>
      <c r="O456" s="39"/>
    </row>
    <row r="457" spans="1:15" ht="12.75" customHeight="1">
      <c r="A457" s="6"/>
      <c r="B457" s="20"/>
      <c r="C457" s="20">
        <f aca="true" t="shared" si="55" ref="C457:L457">SUM(C452:C456)</f>
        <v>389</v>
      </c>
      <c r="D457" s="20">
        <f t="shared" si="55"/>
        <v>386</v>
      </c>
      <c r="E457" s="20">
        <f t="shared" si="55"/>
        <v>386</v>
      </c>
      <c r="F457" s="20">
        <f t="shared" si="55"/>
        <v>388</v>
      </c>
      <c r="G457" s="20">
        <f t="shared" si="55"/>
        <v>386</v>
      </c>
      <c r="H457" s="20">
        <f t="shared" si="55"/>
        <v>389</v>
      </c>
      <c r="I457" s="20">
        <f t="shared" si="55"/>
        <v>386</v>
      </c>
      <c r="J457" s="20">
        <f t="shared" si="55"/>
        <v>386</v>
      </c>
      <c r="K457" s="20">
        <f t="shared" si="55"/>
        <v>0</v>
      </c>
      <c r="L457" s="20">
        <f t="shared" si="55"/>
        <v>0</v>
      </c>
      <c r="M457" s="20">
        <f>SUM(C457:L457)</f>
        <v>3096</v>
      </c>
      <c r="N457" s="20"/>
      <c r="O457" s="39"/>
    </row>
    <row r="458" spans="1:15" ht="12.75" customHeight="1">
      <c r="A458" s="6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39"/>
    </row>
    <row r="459" spans="1:15" ht="12.75" customHeight="1">
      <c r="A459" s="6"/>
      <c r="B459" s="20"/>
      <c r="C459" s="20"/>
      <c r="D459" s="22" t="s">
        <v>7</v>
      </c>
      <c r="E459" s="19" t="s">
        <v>8</v>
      </c>
      <c r="F459" s="19" t="s">
        <v>9</v>
      </c>
      <c r="G459" s="19" t="s">
        <v>10</v>
      </c>
      <c r="H459" s="19" t="s">
        <v>11</v>
      </c>
      <c r="I459" s="19" t="s">
        <v>12</v>
      </c>
      <c r="J459" s="20"/>
      <c r="K459" s="20"/>
      <c r="L459" s="20"/>
      <c r="M459" s="20"/>
      <c r="N459" s="20"/>
      <c r="O459" s="39"/>
    </row>
    <row r="460" spans="1:15" ht="12.75" customHeight="1">
      <c r="A460" s="15" t="str">
        <f>+A433</f>
        <v>St. Austell A</v>
      </c>
      <c r="B460" s="20"/>
      <c r="C460" s="20"/>
      <c r="D460" s="25">
        <f>+J414</f>
        <v>8</v>
      </c>
      <c r="E460" s="25">
        <v>6</v>
      </c>
      <c r="F460" s="25">
        <v>1</v>
      </c>
      <c r="G460" s="25">
        <v>1</v>
      </c>
      <c r="H460" s="25">
        <f aca="true" t="shared" si="56" ref="H460:H465">+E460*2+F460</f>
        <v>13</v>
      </c>
      <c r="I460" s="25">
        <f>+M438</f>
        <v>3109</v>
      </c>
      <c r="J460" s="20"/>
      <c r="L460" s="20"/>
      <c r="M460" s="20"/>
      <c r="N460" s="20"/>
      <c r="O460" s="39"/>
    </row>
    <row r="461" spans="1:15" ht="12.75" customHeight="1">
      <c r="A461" s="15" t="str">
        <f>+A427</f>
        <v>Penzance &amp; St. Ives A</v>
      </c>
      <c r="B461" s="20"/>
      <c r="C461" s="20"/>
      <c r="D461" s="25">
        <f>+J414</f>
        <v>8</v>
      </c>
      <c r="E461" s="25">
        <v>6</v>
      </c>
      <c r="F461" s="25">
        <v>1</v>
      </c>
      <c r="G461" s="25">
        <v>1</v>
      </c>
      <c r="H461" s="25">
        <f t="shared" si="56"/>
        <v>13</v>
      </c>
      <c r="I461" s="25">
        <f>+M432</f>
        <v>3103</v>
      </c>
      <c r="J461" s="20"/>
      <c r="K461" s="20"/>
      <c r="L461" s="20"/>
      <c r="M461" s="20"/>
      <c r="N461" s="20"/>
      <c r="O461" s="39"/>
    </row>
    <row r="462" spans="1:15" ht="12.75" customHeight="1">
      <c r="A462" s="15" t="str">
        <f>+A445</f>
        <v>City of Truro B</v>
      </c>
      <c r="B462" s="20"/>
      <c r="C462" s="20"/>
      <c r="D462" s="25">
        <f>+J414</f>
        <v>8</v>
      </c>
      <c r="E462" s="25">
        <v>3</v>
      </c>
      <c r="F462" s="25">
        <v>1</v>
      </c>
      <c r="G462" s="25">
        <v>4</v>
      </c>
      <c r="H462" s="25">
        <f t="shared" si="56"/>
        <v>7</v>
      </c>
      <c r="I462" s="25">
        <f>+M450</f>
        <v>3474</v>
      </c>
      <c r="K462" s="5"/>
      <c r="L462" s="5"/>
      <c r="M462" s="5"/>
      <c r="N462" s="5"/>
      <c r="O462" s="39"/>
    </row>
    <row r="463" spans="1:15" ht="12.75" customHeight="1">
      <c r="A463" s="15" t="str">
        <f>+A421</f>
        <v>City of Truro A</v>
      </c>
      <c r="B463" s="20"/>
      <c r="C463" s="20"/>
      <c r="D463" s="25">
        <f>+J414</f>
        <v>8</v>
      </c>
      <c r="E463" s="25">
        <v>3</v>
      </c>
      <c r="F463" s="25">
        <v>0</v>
      </c>
      <c r="G463" s="25">
        <v>5</v>
      </c>
      <c r="H463" s="25">
        <f t="shared" si="56"/>
        <v>6</v>
      </c>
      <c r="I463" s="25">
        <f>+M426</f>
        <v>3488</v>
      </c>
      <c r="J463" s="5"/>
      <c r="K463" s="5"/>
      <c r="L463" s="5"/>
      <c r="M463" s="5"/>
      <c r="N463" s="5"/>
      <c r="O463" s="39"/>
    </row>
    <row r="464" spans="1:15" ht="12.75" customHeight="1">
      <c r="A464" s="15" t="str">
        <f>+A439</f>
        <v>Hayle A</v>
      </c>
      <c r="B464" s="20"/>
      <c r="C464" s="20"/>
      <c r="D464" s="25">
        <f>+J414</f>
        <v>8</v>
      </c>
      <c r="E464" s="25">
        <v>2</v>
      </c>
      <c r="F464" s="25">
        <v>2</v>
      </c>
      <c r="G464" s="25">
        <v>4</v>
      </c>
      <c r="H464" s="25">
        <f t="shared" si="56"/>
        <v>6</v>
      </c>
      <c r="I464" s="25">
        <f>+M444</f>
        <v>3063</v>
      </c>
      <c r="O464" s="39"/>
    </row>
    <row r="465" spans="1:15" ht="12.75" customHeight="1">
      <c r="A465" s="15" t="str">
        <f>+A451</f>
        <v>Average</v>
      </c>
      <c r="B465" s="20"/>
      <c r="C465" s="20"/>
      <c r="D465" s="25">
        <f>+J414</f>
        <v>8</v>
      </c>
      <c r="E465" s="25">
        <v>1</v>
      </c>
      <c r="F465" s="25">
        <v>1</v>
      </c>
      <c r="G465" s="25">
        <v>6</v>
      </c>
      <c r="H465" s="25">
        <f t="shared" si="56"/>
        <v>3</v>
      </c>
      <c r="I465" s="25">
        <f>+M457</f>
        <v>3096</v>
      </c>
      <c r="J465" s="39"/>
      <c r="K465" s="39"/>
      <c r="L465" s="39"/>
      <c r="M465" s="39"/>
      <c r="N465" s="39"/>
      <c r="O465" s="39"/>
    </row>
    <row r="466" spans="1:15" ht="12.75" customHeight="1">
      <c r="A466" s="59"/>
      <c r="B466" s="55"/>
      <c r="C466" s="57"/>
      <c r="D466" s="61"/>
      <c r="E466" s="61"/>
      <c r="F466" s="58"/>
      <c r="G466" s="58"/>
      <c r="H466" s="62"/>
      <c r="I466" s="58"/>
      <c r="J466" s="58"/>
      <c r="K466" s="58"/>
      <c r="L466" s="58"/>
      <c r="M466" s="58"/>
      <c r="N466" s="58"/>
      <c r="O466" s="39"/>
    </row>
    <row r="467" spans="10:15" ht="12.75" customHeight="1">
      <c r="J467" s="5"/>
      <c r="K467" s="79"/>
      <c r="L467" s="79"/>
      <c r="M467" s="64"/>
      <c r="N467" s="64"/>
      <c r="O467" s="39"/>
    </row>
    <row r="468" spans="10:15" ht="12.75" customHeight="1">
      <c r="J468" s="39"/>
      <c r="K468" s="39"/>
      <c r="L468" s="39"/>
      <c r="M468" s="39"/>
      <c r="N468" s="39"/>
      <c r="O468" s="39"/>
    </row>
    <row r="469" spans="1:15" ht="12.75" customHeight="1">
      <c r="A469" s="8"/>
      <c r="B469" s="8"/>
      <c r="E469" s="48" t="s">
        <v>5</v>
      </c>
      <c r="O469" s="39"/>
    </row>
    <row r="470" spans="1:15" ht="12.75" customHeight="1">
      <c r="A470" s="8"/>
      <c r="B470" s="8"/>
      <c r="F470" s="48" t="s">
        <v>6</v>
      </c>
      <c r="O470" s="39"/>
    </row>
    <row r="471" spans="5:15" ht="12.75" customHeight="1">
      <c r="E471" s="1"/>
      <c r="G471" s="48" t="s">
        <v>4</v>
      </c>
      <c r="O471" s="39"/>
    </row>
    <row r="472" spans="1:15" ht="12.75" customHeight="1">
      <c r="A472" s="85" t="s">
        <v>147</v>
      </c>
      <c r="G472" s="48" t="s">
        <v>38</v>
      </c>
      <c r="O472" s="39"/>
    </row>
    <row r="473" spans="6:15" ht="12.75" customHeight="1">
      <c r="F473" s="48" t="s">
        <v>27</v>
      </c>
      <c r="J473" s="13">
        <v>9</v>
      </c>
      <c r="O473" s="39"/>
    </row>
    <row r="474" spans="1:15" ht="12.75" customHeight="1">
      <c r="A474" s="2"/>
      <c r="B474" s="32" t="str">
        <f>+A480</f>
        <v>City of Truro A</v>
      </c>
      <c r="C474" s="9"/>
      <c r="D474" s="4"/>
      <c r="E474" s="4"/>
      <c r="F474" s="13">
        <f>+K485</f>
        <v>387</v>
      </c>
      <c r="H474" s="48" t="s">
        <v>151</v>
      </c>
      <c r="J474" s="2" t="str">
        <f>+A492</f>
        <v>St. Austell A</v>
      </c>
      <c r="K474" s="11"/>
      <c r="L474" s="7"/>
      <c r="M474" s="7"/>
      <c r="N474" s="13">
        <f>+K497</f>
        <v>394</v>
      </c>
      <c r="O474" s="39"/>
    </row>
    <row r="475" spans="1:15" ht="12.75" customHeight="1">
      <c r="A475" s="6"/>
      <c r="H475" s="13"/>
      <c r="O475" s="39"/>
    </row>
    <row r="476" spans="1:15" ht="12.75" customHeight="1">
      <c r="A476" s="6"/>
      <c r="B476" s="2" t="str">
        <f>+A486</f>
        <v>Penzance &amp; St. Ives A</v>
      </c>
      <c r="C476" s="11"/>
      <c r="D476" s="7"/>
      <c r="E476" s="7"/>
      <c r="F476" s="13">
        <f>+K491</f>
        <v>391</v>
      </c>
      <c r="H476" s="48" t="s">
        <v>150</v>
      </c>
      <c r="J476" s="2" t="str">
        <f>+A510</f>
        <v>Average</v>
      </c>
      <c r="K476" s="11"/>
      <c r="L476" s="7"/>
      <c r="M476" s="7"/>
      <c r="N476" s="13">
        <f>+K516</f>
        <v>388</v>
      </c>
      <c r="O476" s="39"/>
    </row>
    <row r="477" spans="1:15" ht="12.75" customHeight="1">
      <c r="A477" s="59"/>
      <c r="B477" s="50"/>
      <c r="C477" s="11"/>
      <c r="D477" s="7"/>
      <c r="E477" s="7"/>
      <c r="F477" s="13"/>
      <c r="H477" s="13"/>
      <c r="O477" s="39"/>
    </row>
    <row r="478" spans="1:15" ht="12.75" customHeight="1">
      <c r="A478" s="59"/>
      <c r="B478" s="2" t="str">
        <f>+A498</f>
        <v>Hayle A</v>
      </c>
      <c r="D478" s="2"/>
      <c r="E478" s="2"/>
      <c r="F478" s="13">
        <f>+K503</f>
        <v>388</v>
      </c>
      <c r="H478" s="48" t="s">
        <v>150</v>
      </c>
      <c r="J478" s="50" t="str">
        <f>+A504</f>
        <v>City of Truro B</v>
      </c>
      <c r="K478" s="11"/>
      <c r="L478" s="7"/>
      <c r="M478" s="7"/>
      <c r="N478" s="13">
        <f>+K509</f>
        <v>386</v>
      </c>
      <c r="O478" s="39"/>
    </row>
    <row r="479" spans="1:15" ht="12.75" customHeight="1">
      <c r="A479" s="6"/>
      <c r="B479" s="4" t="s">
        <v>1</v>
      </c>
      <c r="C479" s="45" t="s">
        <v>3</v>
      </c>
      <c r="D479" s="7"/>
      <c r="E479" s="7"/>
      <c r="F479" s="5"/>
      <c r="G479" s="5"/>
      <c r="H479" s="12"/>
      <c r="I479" s="5"/>
      <c r="J479" s="5"/>
      <c r="K479" s="5"/>
      <c r="L479" s="5"/>
      <c r="M479" s="5"/>
      <c r="N479" s="5"/>
      <c r="O479" s="39"/>
    </row>
    <row r="480" spans="1:15" ht="12.75" customHeight="1">
      <c r="A480" s="3" t="s">
        <v>39</v>
      </c>
      <c r="B480" s="4" t="s">
        <v>0</v>
      </c>
      <c r="C480" s="46">
        <v>1</v>
      </c>
      <c r="D480" s="46">
        <v>2</v>
      </c>
      <c r="E480" s="46">
        <v>3</v>
      </c>
      <c r="F480" s="46">
        <v>4</v>
      </c>
      <c r="G480" s="46">
        <v>5</v>
      </c>
      <c r="H480" s="46">
        <v>6</v>
      </c>
      <c r="I480" s="46">
        <v>7</v>
      </c>
      <c r="J480" s="46">
        <v>8</v>
      </c>
      <c r="K480" s="46">
        <v>9</v>
      </c>
      <c r="L480" s="46">
        <v>10</v>
      </c>
      <c r="M480" s="14" t="s">
        <v>2</v>
      </c>
      <c r="N480" s="14" t="s">
        <v>0</v>
      </c>
      <c r="O480" s="39"/>
    </row>
    <row r="481" spans="1:15" ht="12.75" customHeight="1">
      <c r="A481" s="16" t="s">
        <v>45</v>
      </c>
      <c r="B481" s="18">
        <v>97.8</v>
      </c>
      <c r="C481" s="28">
        <v>98</v>
      </c>
      <c r="D481" s="17">
        <v>96</v>
      </c>
      <c r="E481" s="17">
        <v>96</v>
      </c>
      <c r="F481" s="17">
        <v>97</v>
      </c>
      <c r="G481" s="17">
        <v>99</v>
      </c>
      <c r="H481" s="17">
        <v>99</v>
      </c>
      <c r="I481" s="17">
        <v>96</v>
      </c>
      <c r="J481" s="17">
        <v>98</v>
      </c>
      <c r="K481" s="17">
        <v>95</v>
      </c>
      <c r="L481" s="17"/>
      <c r="M481" s="17">
        <f>SUM(C481:L481)</f>
        <v>874</v>
      </c>
      <c r="N481" s="18">
        <f>IF(COUNT(C481:L481),AVERAGE(C481:L481)," ")</f>
        <v>97.11111111111111</v>
      </c>
      <c r="O481" s="39"/>
    </row>
    <row r="482" spans="1:15" ht="12.75" customHeight="1">
      <c r="A482" s="16" t="s">
        <v>46</v>
      </c>
      <c r="B482" s="17">
        <v>97.7</v>
      </c>
      <c r="C482" s="28">
        <v>99</v>
      </c>
      <c r="D482" s="13">
        <v>100</v>
      </c>
      <c r="E482" s="17">
        <v>97</v>
      </c>
      <c r="F482" s="17">
        <v>96</v>
      </c>
      <c r="G482" s="17">
        <v>98</v>
      </c>
      <c r="H482" s="17">
        <v>97</v>
      </c>
      <c r="I482" s="17">
        <v>97</v>
      </c>
      <c r="J482" s="17">
        <v>98</v>
      </c>
      <c r="K482" s="17">
        <v>96</v>
      </c>
      <c r="L482" s="17"/>
      <c r="M482" s="17">
        <f>SUM(C482:L482)</f>
        <v>878</v>
      </c>
      <c r="N482" s="18">
        <f>IF(COUNT(C482:L482),AVERAGE(C482:L482)," ")</f>
        <v>97.55555555555556</v>
      </c>
      <c r="O482" s="39"/>
    </row>
    <row r="483" spans="1:15" ht="12.75" customHeight="1">
      <c r="A483" s="16" t="s">
        <v>47</v>
      </c>
      <c r="B483" s="17">
        <v>97.3</v>
      </c>
      <c r="C483" s="17">
        <v>96</v>
      </c>
      <c r="D483" s="47">
        <v>95</v>
      </c>
      <c r="E483" s="17">
        <v>94</v>
      </c>
      <c r="F483" s="17">
        <v>96</v>
      </c>
      <c r="G483" s="17">
        <v>99</v>
      </c>
      <c r="H483" s="17">
        <v>95</v>
      </c>
      <c r="I483" s="17">
        <v>97</v>
      </c>
      <c r="J483" s="17">
        <v>95</v>
      </c>
      <c r="K483" s="17">
        <v>98</v>
      </c>
      <c r="L483" s="17"/>
      <c r="M483" s="17">
        <f>SUM(C483:L483)</f>
        <v>865</v>
      </c>
      <c r="N483" s="18">
        <f>IF(COUNT(C483:L483),AVERAGE(C483:L483)," ")</f>
        <v>96.11111111111111</v>
      </c>
      <c r="O483" s="39"/>
    </row>
    <row r="484" spans="1:15" ht="12.75" customHeight="1">
      <c r="A484" s="16" t="s">
        <v>48</v>
      </c>
      <c r="B484" s="31">
        <v>96.7</v>
      </c>
      <c r="C484" s="20">
        <v>98</v>
      </c>
      <c r="D484" s="25">
        <v>98</v>
      </c>
      <c r="E484" s="20">
        <v>97</v>
      </c>
      <c r="F484" s="20">
        <v>94</v>
      </c>
      <c r="G484" s="20">
        <v>97</v>
      </c>
      <c r="H484" s="20">
        <v>97</v>
      </c>
      <c r="I484" s="20">
        <v>95</v>
      </c>
      <c r="J484" s="20">
        <v>97</v>
      </c>
      <c r="K484" s="20">
        <v>98</v>
      </c>
      <c r="L484" s="20"/>
      <c r="M484" s="20">
        <f>SUM(C484:L484)</f>
        <v>871</v>
      </c>
      <c r="N484" s="18">
        <f>IF(COUNT(C484:L484),AVERAGE(C484:L484)," ")</f>
        <v>96.77777777777777</v>
      </c>
      <c r="O484" s="39"/>
    </row>
    <row r="485" spans="1:15" ht="12.75" customHeight="1">
      <c r="A485" s="24"/>
      <c r="B485" s="21">
        <f aca="true" t="shared" si="57" ref="B485:L485">SUM(B481:B484)</f>
        <v>389.5</v>
      </c>
      <c r="C485" s="20">
        <f t="shared" si="57"/>
        <v>391</v>
      </c>
      <c r="D485" s="20">
        <f t="shared" si="57"/>
        <v>389</v>
      </c>
      <c r="E485" s="20">
        <f t="shared" si="57"/>
        <v>384</v>
      </c>
      <c r="F485" s="20">
        <f t="shared" si="57"/>
        <v>383</v>
      </c>
      <c r="G485" s="20">
        <f t="shared" si="57"/>
        <v>393</v>
      </c>
      <c r="H485" s="20">
        <f t="shared" si="57"/>
        <v>388</v>
      </c>
      <c r="I485" s="20">
        <f t="shared" si="57"/>
        <v>385</v>
      </c>
      <c r="J485" s="20">
        <f t="shared" si="57"/>
        <v>388</v>
      </c>
      <c r="K485" s="20">
        <f t="shared" si="57"/>
        <v>387</v>
      </c>
      <c r="L485" s="20">
        <f t="shared" si="57"/>
        <v>0</v>
      </c>
      <c r="M485" s="20">
        <f>SUM(C485:L485)</f>
        <v>3488</v>
      </c>
      <c r="N485" s="18"/>
      <c r="O485" s="39"/>
    </row>
    <row r="486" spans="1:15" ht="12.75" customHeight="1">
      <c r="A486" s="29" t="s">
        <v>21</v>
      </c>
      <c r="B486" s="19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18" t="str">
        <f>IF(COUNT(C486:L486),AVERAGE(C486:L486)," ")</f>
        <v> </v>
      </c>
      <c r="O486" s="39"/>
    </row>
    <row r="487" spans="1:15" ht="12.75" customHeight="1">
      <c r="A487" s="72" t="s">
        <v>57</v>
      </c>
      <c r="B487" s="73">
        <v>97.9</v>
      </c>
      <c r="C487" s="67">
        <v>98</v>
      </c>
      <c r="D487" s="35">
        <v>96</v>
      </c>
      <c r="E487" s="17">
        <v>96</v>
      </c>
      <c r="F487" s="17">
        <v>94</v>
      </c>
      <c r="G487" s="17">
        <v>97</v>
      </c>
      <c r="H487" s="17">
        <v>97</v>
      </c>
      <c r="I487" s="17">
        <v>95</v>
      </c>
      <c r="J487" s="17">
        <v>99</v>
      </c>
      <c r="K487" s="13">
        <v>100</v>
      </c>
      <c r="L487" s="17"/>
      <c r="M487" s="17">
        <f>SUM(C487:L487)</f>
        <v>872</v>
      </c>
      <c r="N487" s="18">
        <f>IF(COUNT(C487:L487),AVERAGE(C487:L487)," ")</f>
        <v>96.88888888888889</v>
      </c>
      <c r="O487" s="39"/>
    </row>
    <row r="488" spans="1:15" ht="12.75" customHeight="1">
      <c r="A488" s="72" t="s">
        <v>58</v>
      </c>
      <c r="B488" s="74">
        <v>97.4</v>
      </c>
      <c r="C488" s="67">
        <v>99</v>
      </c>
      <c r="D488" s="35">
        <v>95</v>
      </c>
      <c r="E488" s="17">
        <v>98</v>
      </c>
      <c r="F488" s="17">
        <v>97</v>
      </c>
      <c r="G488" s="17">
        <v>99</v>
      </c>
      <c r="H488" s="17">
        <v>97</v>
      </c>
      <c r="I488" s="17">
        <v>95</v>
      </c>
      <c r="J488" s="17">
        <v>95</v>
      </c>
      <c r="K488" s="17">
        <v>97</v>
      </c>
      <c r="L488" s="17"/>
      <c r="M488" s="17">
        <f>SUM(C488:L488)</f>
        <v>872</v>
      </c>
      <c r="N488" s="18">
        <f>IF(COUNT(C488:L488),AVERAGE(C488:L488)," ")</f>
        <v>96.88888888888889</v>
      </c>
      <c r="O488" s="39"/>
    </row>
    <row r="489" spans="1:15" ht="12.75" customHeight="1">
      <c r="A489" s="72" t="s">
        <v>59</v>
      </c>
      <c r="B489" s="74">
        <v>96.5</v>
      </c>
      <c r="C489" s="67">
        <v>98</v>
      </c>
      <c r="D489" s="38">
        <v>95</v>
      </c>
      <c r="E489" s="26">
        <v>98</v>
      </c>
      <c r="F489" s="33">
        <v>100</v>
      </c>
      <c r="G489" s="26">
        <v>99</v>
      </c>
      <c r="H489" s="26">
        <v>97</v>
      </c>
      <c r="I489" s="26">
        <v>98</v>
      </c>
      <c r="J489" s="26">
        <v>98</v>
      </c>
      <c r="K489" s="26">
        <v>98</v>
      </c>
      <c r="L489" s="26"/>
      <c r="M489" s="17">
        <f>SUM(C489:L489)</f>
        <v>881</v>
      </c>
      <c r="N489" s="18">
        <f>IF(COUNT(C489:L489),AVERAGE(C489:L489)," ")</f>
        <v>97.88888888888889</v>
      </c>
      <c r="O489" s="39"/>
    </row>
    <row r="490" spans="1:15" ht="12.75" customHeight="1">
      <c r="A490" s="72" t="s">
        <v>60</v>
      </c>
      <c r="B490" s="74">
        <v>96.3</v>
      </c>
      <c r="C490" s="73">
        <v>95</v>
      </c>
      <c r="D490" s="75">
        <v>96</v>
      </c>
      <c r="E490" s="25">
        <v>98</v>
      </c>
      <c r="F490" s="25">
        <v>99</v>
      </c>
      <c r="G490" s="33">
        <v>100</v>
      </c>
      <c r="H490" s="25">
        <v>96</v>
      </c>
      <c r="I490" s="25">
        <v>94</v>
      </c>
      <c r="J490" s="25">
        <v>95</v>
      </c>
      <c r="K490" s="25">
        <v>96</v>
      </c>
      <c r="L490" s="25"/>
      <c r="M490" s="20">
        <f>SUM(C490:L490)</f>
        <v>869</v>
      </c>
      <c r="N490" s="18">
        <f>IF(COUNT(C490:L490),AVERAGE(C490:L490)," ")</f>
        <v>96.55555555555556</v>
      </c>
      <c r="O490" s="39"/>
    </row>
    <row r="491" spans="1:15" ht="12.75" customHeight="1">
      <c r="A491" s="23"/>
      <c r="B491" s="28">
        <f aca="true" t="shared" si="58" ref="B491:L491">SUM(B487:B490)</f>
        <v>388.1</v>
      </c>
      <c r="C491" s="20">
        <f t="shared" si="58"/>
        <v>390</v>
      </c>
      <c r="D491" s="20">
        <f t="shared" si="58"/>
        <v>382</v>
      </c>
      <c r="E491" s="20">
        <f t="shared" si="58"/>
        <v>390</v>
      </c>
      <c r="F491" s="20">
        <f t="shared" si="58"/>
        <v>390</v>
      </c>
      <c r="G491" s="20">
        <f t="shared" si="58"/>
        <v>395</v>
      </c>
      <c r="H491" s="20">
        <f t="shared" si="58"/>
        <v>387</v>
      </c>
      <c r="I491" s="20">
        <f t="shared" si="58"/>
        <v>382</v>
      </c>
      <c r="J491" s="20">
        <f t="shared" si="58"/>
        <v>387</v>
      </c>
      <c r="K491" s="20">
        <f t="shared" si="58"/>
        <v>391</v>
      </c>
      <c r="L491" s="20">
        <f t="shared" si="58"/>
        <v>0</v>
      </c>
      <c r="M491" s="20">
        <f>SUM(C491:L491)</f>
        <v>3494</v>
      </c>
      <c r="N491" s="18"/>
      <c r="O491" s="39"/>
    </row>
    <row r="492" spans="1:15" ht="12.75" customHeight="1">
      <c r="A492" s="29" t="s">
        <v>28</v>
      </c>
      <c r="B492" s="19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18" t="str">
        <f>IF(COUNT(C492:L492),AVERAGE(C492:L492)," ")</f>
        <v> </v>
      </c>
      <c r="O492" s="39"/>
    </row>
    <row r="493" spans="1:15" ht="12.75" customHeight="1">
      <c r="A493" s="24" t="s">
        <v>53</v>
      </c>
      <c r="B493" s="21">
        <v>98.1</v>
      </c>
      <c r="C493" s="28">
        <v>93</v>
      </c>
      <c r="D493" s="17">
        <v>99</v>
      </c>
      <c r="E493" s="17">
        <v>95</v>
      </c>
      <c r="F493" s="17">
        <v>99</v>
      </c>
      <c r="G493" s="17">
        <v>99</v>
      </c>
      <c r="H493" s="17">
        <v>97</v>
      </c>
      <c r="I493" s="17">
        <v>97</v>
      </c>
      <c r="J493" s="17">
        <v>99</v>
      </c>
      <c r="K493" s="13">
        <v>100</v>
      </c>
      <c r="L493" s="17"/>
      <c r="M493" s="17">
        <f>SUM(C493:L493)</f>
        <v>878</v>
      </c>
      <c r="N493" s="18">
        <f>IF(COUNT(C493:L493),AVERAGE(C493:L493)," ")</f>
        <v>97.55555555555556</v>
      </c>
      <c r="O493" s="39"/>
    </row>
    <row r="494" spans="1:15" ht="12.75" customHeight="1">
      <c r="A494" s="24" t="s">
        <v>54</v>
      </c>
      <c r="B494" s="21">
        <v>97.5</v>
      </c>
      <c r="C494" s="84">
        <v>94</v>
      </c>
      <c r="D494" s="17">
        <v>97</v>
      </c>
      <c r="E494" s="17">
        <v>98</v>
      </c>
      <c r="F494" s="17">
        <v>95</v>
      </c>
      <c r="G494" s="17">
        <v>99</v>
      </c>
      <c r="H494" s="17">
        <v>99</v>
      </c>
      <c r="I494" s="17">
        <v>99</v>
      </c>
      <c r="J494" s="93">
        <v>97</v>
      </c>
      <c r="K494" s="17">
        <v>99</v>
      </c>
      <c r="L494" s="17"/>
      <c r="M494" s="17">
        <f>SUM(C494:L494)</f>
        <v>877</v>
      </c>
      <c r="N494" s="18">
        <f>IF(COUNT(C494:L494),AVERAGE(C494:L494)," ")</f>
        <v>97.44444444444444</v>
      </c>
      <c r="O494" s="39"/>
    </row>
    <row r="495" spans="1:15" ht="12.75" customHeight="1">
      <c r="A495" s="24" t="s">
        <v>55</v>
      </c>
      <c r="B495" s="20">
        <v>95.5</v>
      </c>
      <c r="C495" s="17">
        <v>95</v>
      </c>
      <c r="D495" s="33">
        <v>100</v>
      </c>
      <c r="E495" s="26">
        <v>98</v>
      </c>
      <c r="F495" s="26">
        <v>96</v>
      </c>
      <c r="G495" s="26">
        <v>99</v>
      </c>
      <c r="H495" s="26">
        <v>97</v>
      </c>
      <c r="I495" s="26">
        <v>98</v>
      </c>
      <c r="J495" s="26">
        <v>96</v>
      </c>
      <c r="K495" s="33">
        <v>100</v>
      </c>
      <c r="L495" s="26"/>
      <c r="M495" s="17">
        <f>SUM(C495:L495)</f>
        <v>879</v>
      </c>
      <c r="N495" s="18">
        <f>IF(COUNT(C495:L495),AVERAGE(C495:L495)," ")</f>
        <v>97.66666666666667</v>
      </c>
      <c r="O495" s="39"/>
    </row>
    <row r="496" spans="1:15" ht="12.75" customHeight="1">
      <c r="A496" s="24" t="s">
        <v>56</v>
      </c>
      <c r="B496" s="34">
        <v>95.4</v>
      </c>
      <c r="C496" s="20">
        <v>96</v>
      </c>
      <c r="D496" s="25">
        <v>98</v>
      </c>
      <c r="E496" s="25">
        <v>97</v>
      </c>
      <c r="F496" s="25">
        <v>95</v>
      </c>
      <c r="G496" s="25">
        <v>95</v>
      </c>
      <c r="H496" s="25">
        <v>96</v>
      </c>
      <c r="I496" s="25">
        <v>99</v>
      </c>
      <c r="J496" s="25">
        <v>98</v>
      </c>
      <c r="K496" s="25">
        <v>95</v>
      </c>
      <c r="L496" s="25"/>
      <c r="M496" s="20">
        <f>SUM(C496:L496)</f>
        <v>869</v>
      </c>
      <c r="N496" s="18">
        <f>IF(COUNT(C496:L496),AVERAGE(C496:L496)," ")</f>
        <v>96.55555555555556</v>
      </c>
      <c r="O496" s="39"/>
    </row>
    <row r="497" spans="1:15" ht="12.75" customHeight="1">
      <c r="A497" s="24"/>
      <c r="B497" s="21">
        <f aca="true" t="shared" si="59" ref="B497:L497">SUM(B493:B496)</f>
        <v>386.5</v>
      </c>
      <c r="C497" s="20">
        <f t="shared" si="59"/>
        <v>378</v>
      </c>
      <c r="D497" s="20">
        <f t="shared" si="59"/>
        <v>394</v>
      </c>
      <c r="E497" s="20">
        <f t="shared" si="59"/>
        <v>388</v>
      </c>
      <c r="F497" s="20">
        <f t="shared" si="59"/>
        <v>385</v>
      </c>
      <c r="G497" s="20">
        <f t="shared" si="59"/>
        <v>392</v>
      </c>
      <c r="H497" s="20">
        <f t="shared" si="59"/>
        <v>389</v>
      </c>
      <c r="I497" s="20">
        <f t="shared" si="59"/>
        <v>393</v>
      </c>
      <c r="J497" s="20">
        <f t="shared" si="59"/>
        <v>390</v>
      </c>
      <c r="K497" s="20">
        <f t="shared" si="59"/>
        <v>394</v>
      </c>
      <c r="L497" s="20">
        <f t="shared" si="59"/>
        <v>0</v>
      </c>
      <c r="M497" s="20">
        <f>SUM(C497:L497)</f>
        <v>3503</v>
      </c>
      <c r="N497" s="21"/>
      <c r="O497" s="39"/>
    </row>
    <row r="498" spans="1:15" ht="12.75" customHeight="1">
      <c r="A498" s="29" t="s">
        <v>30</v>
      </c>
      <c r="B498" s="19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1"/>
      <c r="O498" s="39"/>
    </row>
    <row r="499" spans="1:15" ht="12.75" customHeight="1">
      <c r="A499" s="30" t="s">
        <v>41</v>
      </c>
      <c r="B499" s="20">
        <v>98.6</v>
      </c>
      <c r="C499" s="17">
        <v>97</v>
      </c>
      <c r="D499" s="17">
        <v>98</v>
      </c>
      <c r="E499" s="17">
        <v>99</v>
      </c>
      <c r="F499" s="13">
        <v>100</v>
      </c>
      <c r="G499" s="17">
        <v>97</v>
      </c>
      <c r="H499" s="17">
        <v>98</v>
      </c>
      <c r="I499" s="17">
        <v>98</v>
      </c>
      <c r="J499" s="17">
        <v>97</v>
      </c>
      <c r="K499" s="17">
        <v>99</v>
      </c>
      <c r="L499" s="17"/>
      <c r="M499" s="20">
        <f>SUM(C499:L499)</f>
        <v>883</v>
      </c>
      <c r="N499" s="18">
        <f>IF(COUNT(C499:L499),AVERAGE(C499:L499)," ")</f>
        <v>98.11111111111111</v>
      </c>
      <c r="O499" s="39"/>
    </row>
    <row r="500" spans="1:15" ht="12.75" customHeight="1">
      <c r="A500" s="24" t="s">
        <v>42</v>
      </c>
      <c r="B500" s="20">
        <v>96.7</v>
      </c>
      <c r="C500" s="17">
        <v>96</v>
      </c>
      <c r="D500" s="17">
        <v>98</v>
      </c>
      <c r="E500" s="17">
        <v>97</v>
      </c>
      <c r="F500" s="17">
        <v>99</v>
      </c>
      <c r="G500" s="17">
        <v>98</v>
      </c>
      <c r="H500" s="17">
        <v>99</v>
      </c>
      <c r="I500" s="17">
        <v>97</v>
      </c>
      <c r="J500" s="17">
        <v>96</v>
      </c>
      <c r="K500" s="13">
        <v>100</v>
      </c>
      <c r="L500" s="17"/>
      <c r="M500" s="20">
        <f>SUM(C500:L500)</f>
        <v>880</v>
      </c>
      <c r="N500" s="18">
        <f>IF(COUNT(C500:L500),AVERAGE(C500:L500)," ")</f>
        <v>97.77777777777777</v>
      </c>
      <c r="O500" s="39"/>
    </row>
    <row r="501" spans="1:15" ht="12.75" customHeight="1">
      <c r="A501" s="24" t="s">
        <v>43</v>
      </c>
      <c r="B501" s="21">
        <v>96.2</v>
      </c>
      <c r="C501" s="17">
        <v>90</v>
      </c>
      <c r="D501" s="26">
        <v>93</v>
      </c>
      <c r="E501" s="26">
        <v>95</v>
      </c>
      <c r="F501" s="26">
        <v>96</v>
      </c>
      <c r="G501" s="26">
        <v>96</v>
      </c>
      <c r="H501" s="26">
        <v>95</v>
      </c>
      <c r="I501" s="26">
        <v>90</v>
      </c>
      <c r="J501" s="26">
        <v>91</v>
      </c>
      <c r="K501" s="26">
        <v>93</v>
      </c>
      <c r="L501" s="26"/>
      <c r="M501" s="20">
        <f>SUM(C501:L501)</f>
        <v>839</v>
      </c>
      <c r="N501" s="18">
        <f>IF(COUNT(C501:L501),AVERAGE(C501:L501)," ")</f>
        <v>93.22222222222223</v>
      </c>
      <c r="O501" s="39"/>
    </row>
    <row r="502" spans="1:14" ht="12.75" customHeight="1">
      <c r="A502" s="24" t="s">
        <v>44</v>
      </c>
      <c r="B502" s="20">
        <v>94.5</v>
      </c>
      <c r="C502" s="17">
        <v>92</v>
      </c>
      <c r="D502" s="26">
        <v>93</v>
      </c>
      <c r="E502" s="26">
        <v>94</v>
      </c>
      <c r="F502" s="26">
        <v>95</v>
      </c>
      <c r="G502" s="26">
        <v>95</v>
      </c>
      <c r="H502" s="26">
        <v>94</v>
      </c>
      <c r="I502" s="26">
        <v>95</v>
      </c>
      <c r="J502" s="26">
        <v>95</v>
      </c>
      <c r="K502" s="26">
        <v>96</v>
      </c>
      <c r="L502" s="26"/>
      <c r="M502" s="20">
        <f>SUM(C502:L502)</f>
        <v>849</v>
      </c>
      <c r="N502" s="18">
        <f>IF(COUNT(C502:L502),AVERAGE(C502:L502)," ")</f>
        <v>94.33333333333333</v>
      </c>
    </row>
    <row r="503" spans="1:14" ht="12.75" customHeight="1">
      <c r="A503" s="6"/>
      <c r="B503" s="21">
        <f aca="true" t="shared" si="60" ref="B503:L503">SUM(B499:B502)</f>
        <v>386</v>
      </c>
      <c r="C503" s="20">
        <f t="shared" si="60"/>
        <v>375</v>
      </c>
      <c r="D503" s="20">
        <f t="shared" si="60"/>
        <v>382</v>
      </c>
      <c r="E503" s="20">
        <f t="shared" si="60"/>
        <v>385</v>
      </c>
      <c r="F503" s="20">
        <f t="shared" si="60"/>
        <v>390</v>
      </c>
      <c r="G503" s="20">
        <f t="shared" si="60"/>
        <v>386</v>
      </c>
      <c r="H503" s="20">
        <f t="shared" si="60"/>
        <v>386</v>
      </c>
      <c r="I503" s="20">
        <f t="shared" si="60"/>
        <v>380</v>
      </c>
      <c r="J503" s="20">
        <f t="shared" si="60"/>
        <v>379</v>
      </c>
      <c r="K503" s="20">
        <f t="shared" si="60"/>
        <v>388</v>
      </c>
      <c r="L503" s="20">
        <f t="shared" si="60"/>
        <v>0</v>
      </c>
      <c r="M503" s="20">
        <f>SUM(C503:L503)</f>
        <v>3451</v>
      </c>
      <c r="N503" s="21"/>
    </row>
    <row r="504" spans="1:14" ht="12.75" customHeight="1">
      <c r="A504" s="29" t="s">
        <v>29</v>
      </c>
      <c r="B504" s="19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1"/>
    </row>
    <row r="505" spans="1:14" ht="12.75" customHeight="1">
      <c r="A505" s="30" t="s">
        <v>49</v>
      </c>
      <c r="B505" s="20">
        <v>96.6</v>
      </c>
      <c r="C505" s="17">
        <v>98</v>
      </c>
      <c r="D505" s="17">
        <v>93</v>
      </c>
      <c r="E505" s="17">
        <v>98</v>
      </c>
      <c r="F505" s="17">
        <v>98</v>
      </c>
      <c r="G505" s="17">
        <v>97</v>
      </c>
      <c r="H505" s="17">
        <v>96</v>
      </c>
      <c r="I505" s="17">
        <v>98</v>
      </c>
      <c r="J505" s="17">
        <v>97</v>
      </c>
      <c r="K505" s="17">
        <v>98</v>
      </c>
      <c r="L505" s="17"/>
      <c r="M505" s="20">
        <f>SUM(C505:L505)</f>
        <v>873</v>
      </c>
      <c r="N505" s="18">
        <f>IF(COUNT(C505:L505),AVERAGE(C505:L505)," ")</f>
        <v>97</v>
      </c>
    </row>
    <row r="506" spans="1:14" ht="12.75" customHeight="1">
      <c r="A506" s="24" t="s">
        <v>50</v>
      </c>
      <c r="B506" s="20">
        <v>96.5</v>
      </c>
      <c r="C506" s="17">
        <v>96</v>
      </c>
      <c r="D506" s="17">
        <v>96</v>
      </c>
      <c r="E506" s="17">
        <v>96</v>
      </c>
      <c r="F506" s="17">
        <v>92</v>
      </c>
      <c r="G506" s="17">
        <v>98</v>
      </c>
      <c r="H506" s="17">
        <v>95</v>
      </c>
      <c r="I506" s="17">
        <v>94</v>
      </c>
      <c r="J506" s="17">
        <v>99</v>
      </c>
      <c r="K506" s="17">
        <v>95</v>
      </c>
      <c r="L506" s="17"/>
      <c r="M506" s="20">
        <f>SUM(C506:L506)</f>
        <v>861</v>
      </c>
      <c r="N506" s="18">
        <f>IF(COUNT(C506:L506),AVERAGE(C506:L506)," ")</f>
        <v>95.66666666666667</v>
      </c>
    </row>
    <row r="507" spans="1:14" ht="12.75" customHeight="1">
      <c r="A507" s="24" t="s">
        <v>51</v>
      </c>
      <c r="B507" s="21">
        <v>96.5</v>
      </c>
      <c r="C507" s="17">
        <v>96</v>
      </c>
      <c r="D507" s="26">
        <v>95</v>
      </c>
      <c r="E507" s="26">
        <v>97</v>
      </c>
      <c r="F507" s="26">
        <v>93</v>
      </c>
      <c r="G507" s="26">
        <v>99</v>
      </c>
      <c r="H507" s="26">
        <v>92</v>
      </c>
      <c r="I507" s="26">
        <v>97</v>
      </c>
      <c r="J507" s="26">
        <v>95</v>
      </c>
      <c r="K507" s="26">
        <v>96</v>
      </c>
      <c r="L507" s="26"/>
      <c r="M507" s="20">
        <f>SUM(C507:L507)</f>
        <v>860</v>
      </c>
      <c r="N507" s="18">
        <f>IF(COUNT(C507:L507),AVERAGE(C507:L507)," ")</f>
        <v>95.55555555555556</v>
      </c>
    </row>
    <row r="508" spans="1:14" ht="12.75" customHeight="1">
      <c r="A508" s="24" t="s">
        <v>52</v>
      </c>
      <c r="B508" s="20">
        <v>96.4</v>
      </c>
      <c r="C508" s="17">
        <v>97</v>
      </c>
      <c r="D508" s="26">
        <v>97</v>
      </c>
      <c r="E508" s="26">
        <v>99</v>
      </c>
      <c r="F508" s="26">
        <v>98</v>
      </c>
      <c r="G508" s="26">
        <v>98</v>
      </c>
      <c r="H508" s="26">
        <v>99</v>
      </c>
      <c r="I508" s="26">
        <v>97</v>
      </c>
      <c r="J508" s="26">
        <v>98</v>
      </c>
      <c r="K508" s="26">
        <v>97</v>
      </c>
      <c r="L508" s="26"/>
      <c r="M508" s="20">
        <f>SUM(C508:L508)</f>
        <v>880</v>
      </c>
      <c r="N508" s="18">
        <f>IF(COUNT(C508:L508),AVERAGE(C508:L508)," ")</f>
        <v>97.77777777777777</v>
      </c>
    </row>
    <row r="509" spans="1:14" ht="12.75" customHeight="1">
      <c r="A509" s="6"/>
      <c r="B509" s="21">
        <f aca="true" t="shared" si="61" ref="B509:L509">SUM(B505:B508)</f>
        <v>386</v>
      </c>
      <c r="C509" s="20">
        <f t="shared" si="61"/>
        <v>387</v>
      </c>
      <c r="D509" s="20">
        <f t="shared" si="61"/>
        <v>381</v>
      </c>
      <c r="E509" s="20">
        <f t="shared" si="61"/>
        <v>390</v>
      </c>
      <c r="F509" s="20">
        <f t="shared" si="61"/>
        <v>381</v>
      </c>
      <c r="G509" s="20">
        <f t="shared" si="61"/>
        <v>392</v>
      </c>
      <c r="H509" s="20">
        <f t="shared" si="61"/>
        <v>382</v>
      </c>
      <c r="I509" s="20">
        <f t="shared" si="61"/>
        <v>386</v>
      </c>
      <c r="J509" s="20">
        <f t="shared" si="61"/>
        <v>389</v>
      </c>
      <c r="K509" s="20">
        <f t="shared" si="61"/>
        <v>386</v>
      </c>
      <c r="L509" s="20">
        <f t="shared" si="61"/>
        <v>0</v>
      </c>
      <c r="M509" s="20">
        <f>SUM(C509:L509)</f>
        <v>3474</v>
      </c>
      <c r="N509" s="21"/>
    </row>
    <row r="510" spans="1:14" ht="12.75" customHeight="1">
      <c r="A510" s="29" t="s">
        <v>0</v>
      </c>
      <c r="B510" s="19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1:14" ht="12.75" customHeight="1">
      <c r="A511" s="6" t="s">
        <v>39</v>
      </c>
      <c r="B511" s="20"/>
      <c r="C511" s="17">
        <v>389</v>
      </c>
      <c r="D511" s="17"/>
      <c r="E511" s="17"/>
      <c r="F511" s="17"/>
      <c r="G511" s="17"/>
      <c r="H511" s="17">
        <v>389</v>
      </c>
      <c r="I511" s="17"/>
      <c r="J511" s="17"/>
      <c r="K511" s="17"/>
      <c r="L511" s="17"/>
      <c r="M511" s="20"/>
      <c r="N511" s="17"/>
    </row>
    <row r="512" spans="1:14" ht="12.75" customHeight="1">
      <c r="A512" s="6" t="s">
        <v>40</v>
      </c>
      <c r="B512" s="20"/>
      <c r="C512" s="17"/>
      <c r="D512" s="17"/>
      <c r="E512" s="17"/>
      <c r="F512" s="17">
        <v>388</v>
      </c>
      <c r="G512" s="17"/>
      <c r="H512" s="17"/>
      <c r="I512" s="17"/>
      <c r="J512" s="17"/>
      <c r="K512" s="17">
        <v>388</v>
      </c>
      <c r="L512" s="17"/>
      <c r="M512" s="20"/>
      <c r="N512" s="17"/>
    </row>
    <row r="513" spans="1:14" ht="12.75" customHeight="1">
      <c r="A513" s="6" t="s">
        <v>28</v>
      </c>
      <c r="B513" s="21"/>
      <c r="C513" s="17"/>
      <c r="D513" s="26">
        <v>386</v>
      </c>
      <c r="E513" s="26"/>
      <c r="F513" s="26"/>
      <c r="G513" s="26"/>
      <c r="H513" s="26"/>
      <c r="I513" s="26">
        <v>386</v>
      </c>
      <c r="J513" s="26"/>
      <c r="K513" s="26"/>
      <c r="L513" s="26"/>
      <c r="M513" s="20"/>
      <c r="N513" s="17"/>
    </row>
    <row r="514" spans="1:14" ht="12.75" customHeight="1">
      <c r="A514" s="6" t="s">
        <v>30</v>
      </c>
      <c r="B514" s="20"/>
      <c r="C514" s="17"/>
      <c r="D514" s="26"/>
      <c r="E514" s="26"/>
      <c r="F514" s="26"/>
      <c r="G514" s="26">
        <v>386</v>
      </c>
      <c r="H514" s="26"/>
      <c r="I514" s="26"/>
      <c r="J514" s="26"/>
      <c r="K514" s="26"/>
      <c r="L514" s="26"/>
      <c r="M514" s="20"/>
      <c r="N514" s="17"/>
    </row>
    <row r="515" spans="1:14" ht="12.75" customHeight="1">
      <c r="A515" s="6" t="s">
        <v>29</v>
      </c>
      <c r="B515" s="20"/>
      <c r="C515" s="17"/>
      <c r="D515" s="26"/>
      <c r="E515" s="26">
        <v>386</v>
      </c>
      <c r="F515" s="26"/>
      <c r="G515" s="26"/>
      <c r="H515" s="26"/>
      <c r="I515" s="26"/>
      <c r="J515" s="26">
        <v>386</v>
      </c>
      <c r="K515" s="26"/>
      <c r="L515" s="26"/>
      <c r="M515" s="20"/>
      <c r="N515" s="17"/>
    </row>
    <row r="516" spans="1:14" ht="12.75" customHeight="1">
      <c r="A516" s="6"/>
      <c r="B516" s="20"/>
      <c r="C516" s="20">
        <f aca="true" t="shared" si="62" ref="C516:L516">SUM(C511:C515)</f>
        <v>389</v>
      </c>
      <c r="D516" s="20">
        <f t="shared" si="62"/>
        <v>386</v>
      </c>
      <c r="E516" s="20">
        <f t="shared" si="62"/>
        <v>386</v>
      </c>
      <c r="F516" s="20">
        <f t="shared" si="62"/>
        <v>388</v>
      </c>
      <c r="G516" s="20">
        <f t="shared" si="62"/>
        <v>386</v>
      </c>
      <c r="H516" s="20">
        <f t="shared" si="62"/>
        <v>389</v>
      </c>
      <c r="I516" s="20">
        <f t="shared" si="62"/>
        <v>386</v>
      </c>
      <c r="J516" s="20">
        <f t="shared" si="62"/>
        <v>386</v>
      </c>
      <c r="K516" s="20">
        <f t="shared" si="62"/>
        <v>388</v>
      </c>
      <c r="L516" s="20">
        <f t="shared" si="62"/>
        <v>0</v>
      </c>
      <c r="M516" s="20">
        <f>SUM(C516:L516)</f>
        <v>3484</v>
      </c>
      <c r="N516" s="20"/>
    </row>
    <row r="517" spans="1:14" ht="12.75" customHeight="1">
      <c r="A517" s="6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1:14" ht="12.75" customHeight="1">
      <c r="A518" s="6"/>
      <c r="B518" s="20"/>
      <c r="C518" s="20"/>
      <c r="D518" s="22" t="s">
        <v>7</v>
      </c>
      <c r="E518" s="19" t="s">
        <v>8</v>
      </c>
      <c r="F518" s="19" t="s">
        <v>9</v>
      </c>
      <c r="G518" s="19" t="s">
        <v>10</v>
      </c>
      <c r="H518" s="19" t="s">
        <v>11</v>
      </c>
      <c r="I518" s="19" t="s">
        <v>12</v>
      </c>
      <c r="J518" s="20"/>
      <c r="K518" s="20"/>
      <c r="L518" s="20"/>
      <c r="M518" s="20"/>
      <c r="N518" s="20"/>
    </row>
    <row r="519" spans="1:14" ht="12.75" customHeight="1">
      <c r="A519" s="15" t="str">
        <f>+A492</f>
        <v>St. Austell A</v>
      </c>
      <c r="B519" s="20"/>
      <c r="C519" s="20"/>
      <c r="D519" s="25">
        <f>+J473</f>
        <v>9</v>
      </c>
      <c r="E519" s="25">
        <v>7</v>
      </c>
      <c r="F519" s="25">
        <v>1</v>
      </c>
      <c r="G519" s="25">
        <v>1</v>
      </c>
      <c r="H519" s="25">
        <f aca="true" t="shared" si="63" ref="H519:H524">+E519*2+F519</f>
        <v>15</v>
      </c>
      <c r="I519" s="25">
        <f>+M497</f>
        <v>3503</v>
      </c>
      <c r="J519" s="20"/>
      <c r="L519" s="20"/>
      <c r="M519" s="20"/>
      <c r="N519" s="20"/>
    </row>
    <row r="520" spans="1:14" ht="12.75" customHeight="1">
      <c r="A520" s="15" t="str">
        <f>+A486</f>
        <v>Penzance &amp; St. Ives A</v>
      </c>
      <c r="B520" s="20"/>
      <c r="C520" s="20"/>
      <c r="D520" s="25">
        <f>+J473</f>
        <v>9</v>
      </c>
      <c r="E520" s="25">
        <v>7</v>
      </c>
      <c r="F520" s="25">
        <v>1</v>
      </c>
      <c r="G520" s="25">
        <v>1</v>
      </c>
      <c r="H520" s="25">
        <f t="shared" si="63"/>
        <v>15</v>
      </c>
      <c r="I520" s="25">
        <f>+M491</f>
        <v>3494</v>
      </c>
      <c r="J520" s="20"/>
      <c r="K520" s="20"/>
      <c r="L520" s="20"/>
      <c r="M520" s="20"/>
      <c r="N520" s="20"/>
    </row>
    <row r="521" spans="1:14" ht="12.75" customHeight="1">
      <c r="A521" s="15" t="str">
        <f>+A498</f>
        <v>Hayle A</v>
      </c>
      <c r="B521" s="20"/>
      <c r="C521" s="20"/>
      <c r="D521" s="25">
        <f>+J473</f>
        <v>9</v>
      </c>
      <c r="E521" s="25">
        <v>3</v>
      </c>
      <c r="F521" s="25">
        <v>2</v>
      </c>
      <c r="G521" s="25">
        <v>4</v>
      </c>
      <c r="H521" s="25">
        <f>+E521*2+F521</f>
        <v>8</v>
      </c>
      <c r="I521" s="25">
        <f>+M503</f>
        <v>3451</v>
      </c>
      <c r="K521" s="5"/>
      <c r="L521" s="5"/>
      <c r="M521" s="5"/>
      <c r="N521" s="5"/>
    </row>
    <row r="522" spans="1:14" ht="12.75" customHeight="1">
      <c r="A522" s="15" t="str">
        <f>+A504</f>
        <v>City of Truro B</v>
      </c>
      <c r="B522" s="20"/>
      <c r="C522" s="20"/>
      <c r="D522" s="25">
        <f>+J473</f>
        <v>9</v>
      </c>
      <c r="E522" s="25">
        <v>3</v>
      </c>
      <c r="F522" s="25">
        <v>1</v>
      </c>
      <c r="G522" s="25">
        <v>5</v>
      </c>
      <c r="H522" s="25">
        <f>+E522*2+F522</f>
        <v>7</v>
      </c>
      <c r="I522" s="25">
        <f>+M509</f>
        <v>3474</v>
      </c>
      <c r="J522" s="5"/>
      <c r="K522" s="5"/>
      <c r="L522" s="5"/>
      <c r="M522" s="5"/>
      <c r="N522" s="5"/>
    </row>
    <row r="523" spans="1:9" ht="12.75" customHeight="1">
      <c r="A523" s="15" t="str">
        <f>+A480</f>
        <v>City of Truro A</v>
      </c>
      <c r="B523" s="20"/>
      <c r="C523" s="20"/>
      <c r="D523" s="25">
        <f>+J473</f>
        <v>9</v>
      </c>
      <c r="E523" s="25">
        <v>3</v>
      </c>
      <c r="F523" s="25">
        <v>0</v>
      </c>
      <c r="G523" s="25">
        <v>6</v>
      </c>
      <c r="H523" s="25">
        <f>+E523*2+F523</f>
        <v>6</v>
      </c>
      <c r="I523" s="25">
        <f>+M485</f>
        <v>3488</v>
      </c>
    </row>
    <row r="524" spans="1:14" ht="12.75" customHeight="1">
      <c r="A524" s="15" t="str">
        <f>+A510</f>
        <v>Average</v>
      </c>
      <c r="B524" s="20"/>
      <c r="C524" s="20"/>
      <c r="D524" s="25">
        <f>+J473</f>
        <v>9</v>
      </c>
      <c r="E524" s="25">
        <v>1</v>
      </c>
      <c r="F524" s="25">
        <v>1</v>
      </c>
      <c r="G524" s="25">
        <v>8</v>
      </c>
      <c r="H524" s="25">
        <f t="shared" si="63"/>
        <v>3</v>
      </c>
      <c r="I524" s="25">
        <f>+M516</f>
        <v>3484</v>
      </c>
      <c r="J524" s="39"/>
      <c r="K524" s="39"/>
      <c r="L524" s="39"/>
      <c r="M524" s="39"/>
      <c r="N524" s="39"/>
    </row>
    <row r="525" spans="1:14" ht="12.75" customHeight="1">
      <c r="A525" s="16"/>
      <c r="B525" s="17"/>
      <c r="C525" s="28"/>
      <c r="D525" s="13"/>
      <c r="E525" s="13"/>
      <c r="F525" s="17"/>
      <c r="G525" s="17"/>
      <c r="H525" s="17"/>
      <c r="I525" s="13"/>
      <c r="J525" s="17"/>
      <c r="K525" s="17"/>
      <c r="L525" s="13"/>
      <c r="M525" s="17"/>
      <c r="N525" s="17"/>
    </row>
    <row r="526" spans="10:14" ht="12.75" customHeight="1">
      <c r="J526" s="33"/>
      <c r="K526" s="26"/>
      <c r="L526" s="26"/>
      <c r="M526" s="17"/>
      <c r="N526" s="17"/>
    </row>
    <row r="527" spans="10:14" ht="12.75" customHeight="1">
      <c r="J527" s="39"/>
      <c r="K527" s="39"/>
      <c r="L527" s="39"/>
      <c r="M527" s="39"/>
      <c r="N527" s="39"/>
    </row>
    <row r="528" spans="1:5" ht="12.75" customHeight="1">
      <c r="A528" s="8"/>
      <c r="B528" s="8"/>
      <c r="E528" s="48" t="s">
        <v>5</v>
      </c>
    </row>
    <row r="529" spans="1:6" ht="12.75" customHeight="1">
      <c r="A529" s="8"/>
      <c r="B529" s="8"/>
      <c r="F529" s="48" t="s">
        <v>6</v>
      </c>
    </row>
    <row r="530" spans="5:7" ht="12.75" customHeight="1">
      <c r="E530" s="1"/>
      <c r="G530" s="48" t="s">
        <v>4</v>
      </c>
    </row>
    <row r="531" spans="1:7" ht="12.75" customHeight="1">
      <c r="A531" s="85" t="s">
        <v>147</v>
      </c>
      <c r="G531" s="48" t="s">
        <v>38</v>
      </c>
    </row>
    <row r="532" spans="6:10" ht="12.75" customHeight="1">
      <c r="F532" s="48" t="s">
        <v>27</v>
      </c>
      <c r="J532" s="13">
        <v>10</v>
      </c>
    </row>
    <row r="533" spans="1:14" ht="12.75" customHeight="1">
      <c r="A533" s="2"/>
      <c r="B533" s="32" t="str">
        <f>+A539</f>
        <v>City of Truro A</v>
      </c>
      <c r="C533" s="9"/>
      <c r="D533" s="4"/>
      <c r="E533" s="4"/>
      <c r="F533" s="13">
        <f>+L544</f>
        <v>384</v>
      </c>
      <c r="H533" s="48" t="s">
        <v>150</v>
      </c>
      <c r="J533" s="2" t="str">
        <f>+A545</f>
        <v>Penzance &amp; St. Ives A</v>
      </c>
      <c r="K533" s="11"/>
      <c r="L533" s="7"/>
      <c r="M533" s="7"/>
      <c r="N533" s="13">
        <f>+L550</f>
        <v>383</v>
      </c>
    </row>
    <row r="534" spans="1:8" ht="12.75" customHeight="1">
      <c r="A534" s="6"/>
      <c r="H534" s="13"/>
    </row>
    <row r="535" spans="1:14" ht="12.75" customHeight="1">
      <c r="A535" s="6"/>
      <c r="B535" s="2" t="str">
        <f>+A551</f>
        <v>St. Austell A</v>
      </c>
      <c r="C535" s="11"/>
      <c r="D535" s="7"/>
      <c r="E535" s="7"/>
      <c r="F535" s="13">
        <f>+L556</f>
        <v>392</v>
      </c>
      <c r="H535" s="48" t="s">
        <v>150</v>
      </c>
      <c r="J535" s="50" t="str">
        <f>+A563</f>
        <v>City of Truro B</v>
      </c>
      <c r="K535" s="11"/>
      <c r="L535" s="7"/>
      <c r="M535" s="7"/>
      <c r="N535" s="13">
        <f>+L568</f>
        <v>387</v>
      </c>
    </row>
    <row r="536" spans="1:8" ht="12.75" customHeight="1">
      <c r="A536" s="59"/>
      <c r="B536" s="50"/>
      <c r="C536" s="11"/>
      <c r="D536" s="7"/>
      <c r="E536" s="7"/>
      <c r="F536" s="13"/>
      <c r="H536" s="13"/>
    </row>
    <row r="537" spans="1:14" ht="12.75" customHeight="1">
      <c r="A537" s="59"/>
      <c r="B537" s="2" t="str">
        <f>+A557</f>
        <v>Hayle A</v>
      </c>
      <c r="D537" s="2"/>
      <c r="E537" s="2"/>
      <c r="F537" s="13">
        <f>+L562</f>
        <v>385</v>
      </c>
      <c r="H537" s="48" t="s">
        <v>151</v>
      </c>
      <c r="J537" s="2" t="str">
        <f>+A569</f>
        <v>Average</v>
      </c>
      <c r="K537" s="11"/>
      <c r="L537" s="7"/>
      <c r="M537" s="7"/>
      <c r="N537" s="13">
        <f>+L575</f>
        <v>386</v>
      </c>
    </row>
    <row r="538" spans="1:14" ht="12.75" customHeight="1">
      <c r="A538" s="6"/>
      <c r="B538" s="4" t="s">
        <v>1</v>
      </c>
      <c r="C538" s="45" t="s">
        <v>3</v>
      </c>
      <c r="D538" s="7"/>
      <c r="E538" s="7"/>
      <c r="F538" s="5"/>
      <c r="G538" s="5"/>
      <c r="H538" s="12"/>
      <c r="I538" s="5"/>
      <c r="J538" s="5"/>
      <c r="K538" s="5"/>
      <c r="L538" s="5"/>
      <c r="M538" s="5"/>
      <c r="N538" s="5"/>
    </row>
    <row r="539" spans="1:14" ht="12.75" customHeight="1">
      <c r="A539" s="3" t="s">
        <v>39</v>
      </c>
      <c r="B539" s="4" t="s">
        <v>0</v>
      </c>
      <c r="C539" s="46">
        <v>1</v>
      </c>
      <c r="D539" s="46">
        <v>2</v>
      </c>
      <c r="E539" s="46">
        <v>3</v>
      </c>
      <c r="F539" s="46">
        <v>4</v>
      </c>
      <c r="G539" s="46">
        <v>5</v>
      </c>
      <c r="H539" s="46">
        <v>6</v>
      </c>
      <c r="I539" s="46">
        <v>7</v>
      </c>
      <c r="J539" s="46">
        <v>8</v>
      </c>
      <c r="K539" s="46">
        <v>9</v>
      </c>
      <c r="L539" s="46">
        <v>10</v>
      </c>
      <c r="M539" s="14" t="s">
        <v>2</v>
      </c>
      <c r="N539" s="14" t="s">
        <v>0</v>
      </c>
    </row>
    <row r="540" spans="1:14" ht="12.75" customHeight="1">
      <c r="A540" s="16" t="s">
        <v>45</v>
      </c>
      <c r="B540" s="18">
        <v>97.8</v>
      </c>
      <c r="C540" s="28">
        <v>98</v>
      </c>
      <c r="D540" s="17">
        <v>96</v>
      </c>
      <c r="E540" s="17">
        <v>96</v>
      </c>
      <c r="F540" s="17">
        <v>97</v>
      </c>
      <c r="G540" s="17">
        <v>99</v>
      </c>
      <c r="H540" s="17">
        <v>99</v>
      </c>
      <c r="I540" s="17">
        <v>96</v>
      </c>
      <c r="J540" s="17">
        <v>98</v>
      </c>
      <c r="K540" s="17">
        <v>95</v>
      </c>
      <c r="L540" s="17">
        <v>98</v>
      </c>
      <c r="M540" s="17">
        <f>SUM(C540:L540)</f>
        <v>972</v>
      </c>
      <c r="N540" s="18">
        <f>IF(COUNT(C540:L540),AVERAGE(C540:L540)," ")</f>
        <v>97.2</v>
      </c>
    </row>
    <row r="541" spans="1:14" ht="12.75" customHeight="1">
      <c r="A541" s="16" t="s">
        <v>46</v>
      </c>
      <c r="B541" s="17">
        <v>97.7</v>
      </c>
      <c r="C541" s="28">
        <v>99</v>
      </c>
      <c r="D541" s="13">
        <v>100</v>
      </c>
      <c r="E541" s="17">
        <v>97</v>
      </c>
      <c r="F541" s="17">
        <v>96</v>
      </c>
      <c r="G541" s="17">
        <v>98</v>
      </c>
      <c r="H541" s="17">
        <v>97</v>
      </c>
      <c r="I541" s="17">
        <v>97</v>
      </c>
      <c r="J541" s="17">
        <v>98</v>
      </c>
      <c r="K541" s="17">
        <v>96</v>
      </c>
      <c r="L541" s="17">
        <v>96</v>
      </c>
      <c r="M541" s="17">
        <f>SUM(C541:L541)</f>
        <v>974</v>
      </c>
      <c r="N541" s="18">
        <f>IF(COUNT(C541:L541),AVERAGE(C541:L541)," ")</f>
        <v>97.4</v>
      </c>
    </row>
    <row r="542" spans="1:14" ht="12.75" customHeight="1">
      <c r="A542" s="16" t="s">
        <v>47</v>
      </c>
      <c r="B542" s="17">
        <v>97.3</v>
      </c>
      <c r="C542" s="17">
        <v>96</v>
      </c>
      <c r="D542" s="47">
        <v>95</v>
      </c>
      <c r="E542" s="17">
        <v>94</v>
      </c>
      <c r="F542" s="17">
        <v>96</v>
      </c>
      <c r="G542" s="17">
        <v>99</v>
      </c>
      <c r="H542" s="17">
        <v>95</v>
      </c>
      <c r="I542" s="17">
        <v>97</v>
      </c>
      <c r="J542" s="17">
        <v>95</v>
      </c>
      <c r="K542" s="17">
        <v>98</v>
      </c>
      <c r="L542" s="17">
        <v>96</v>
      </c>
      <c r="M542" s="17">
        <f>SUM(C542:L542)</f>
        <v>961</v>
      </c>
      <c r="N542" s="18">
        <f>IF(COUNT(C542:L542),AVERAGE(C542:L542)," ")</f>
        <v>96.1</v>
      </c>
    </row>
    <row r="543" spans="1:14" ht="12.75" customHeight="1">
      <c r="A543" s="16" t="s">
        <v>48</v>
      </c>
      <c r="B543" s="31">
        <v>96.7</v>
      </c>
      <c r="C543" s="20">
        <v>98</v>
      </c>
      <c r="D543" s="25">
        <v>98</v>
      </c>
      <c r="E543" s="20">
        <v>97</v>
      </c>
      <c r="F543" s="20">
        <v>94</v>
      </c>
      <c r="G543" s="20">
        <v>97</v>
      </c>
      <c r="H543" s="20">
        <v>97</v>
      </c>
      <c r="I543" s="20">
        <v>95</v>
      </c>
      <c r="J543" s="20">
        <v>97</v>
      </c>
      <c r="K543" s="20">
        <v>98</v>
      </c>
      <c r="L543" s="20">
        <v>94</v>
      </c>
      <c r="M543" s="20">
        <f>SUM(C543:L543)</f>
        <v>965</v>
      </c>
      <c r="N543" s="18">
        <f>IF(COUNT(C543:L543),AVERAGE(C543:L543)," ")</f>
        <v>96.5</v>
      </c>
    </row>
    <row r="544" spans="1:14" ht="12.75" customHeight="1">
      <c r="A544" s="24"/>
      <c r="B544" s="21">
        <f aca="true" t="shared" si="64" ref="B544:L544">SUM(B540:B543)</f>
        <v>389.5</v>
      </c>
      <c r="C544" s="20">
        <f t="shared" si="64"/>
        <v>391</v>
      </c>
      <c r="D544" s="20">
        <f t="shared" si="64"/>
        <v>389</v>
      </c>
      <c r="E544" s="20">
        <f t="shared" si="64"/>
        <v>384</v>
      </c>
      <c r="F544" s="20">
        <f t="shared" si="64"/>
        <v>383</v>
      </c>
      <c r="G544" s="20">
        <f t="shared" si="64"/>
        <v>393</v>
      </c>
      <c r="H544" s="20">
        <f t="shared" si="64"/>
        <v>388</v>
      </c>
      <c r="I544" s="20">
        <f t="shared" si="64"/>
        <v>385</v>
      </c>
      <c r="J544" s="20">
        <f t="shared" si="64"/>
        <v>388</v>
      </c>
      <c r="K544" s="20">
        <f t="shared" si="64"/>
        <v>387</v>
      </c>
      <c r="L544" s="20">
        <f t="shared" si="64"/>
        <v>384</v>
      </c>
      <c r="M544" s="20">
        <f>SUM(C544:L544)</f>
        <v>3872</v>
      </c>
      <c r="N544" s="18"/>
    </row>
    <row r="545" spans="1:14" ht="12.75" customHeight="1">
      <c r="A545" s="29" t="s">
        <v>21</v>
      </c>
      <c r="B545" s="19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18" t="str">
        <f>IF(COUNT(C545:L545),AVERAGE(C545:L545)," ")</f>
        <v> </v>
      </c>
    </row>
    <row r="546" spans="1:14" ht="12.75" customHeight="1">
      <c r="A546" s="72" t="s">
        <v>57</v>
      </c>
      <c r="B546" s="73">
        <v>97.9</v>
      </c>
      <c r="C546" s="67">
        <v>98</v>
      </c>
      <c r="D546" s="35">
        <v>96</v>
      </c>
      <c r="E546" s="17">
        <v>96</v>
      </c>
      <c r="F546" s="17">
        <v>94</v>
      </c>
      <c r="G546" s="17">
        <v>97</v>
      </c>
      <c r="H546" s="17">
        <v>97</v>
      </c>
      <c r="I546" s="17">
        <v>95</v>
      </c>
      <c r="J546" s="17">
        <v>99</v>
      </c>
      <c r="K546" s="13">
        <v>100</v>
      </c>
      <c r="L546" s="17">
        <v>96</v>
      </c>
      <c r="M546" s="17">
        <f>SUM(C546:L546)</f>
        <v>968</v>
      </c>
      <c r="N546" s="18">
        <f>IF(COUNT(C546:L546),AVERAGE(C546:L546)," ")</f>
        <v>96.8</v>
      </c>
    </row>
    <row r="547" spans="1:14" ht="12.75" customHeight="1">
      <c r="A547" s="72" t="s">
        <v>58</v>
      </c>
      <c r="B547" s="74">
        <v>97.4</v>
      </c>
      <c r="C547" s="67">
        <v>99</v>
      </c>
      <c r="D547" s="35">
        <v>95</v>
      </c>
      <c r="E547" s="17">
        <v>98</v>
      </c>
      <c r="F547" s="17">
        <v>97</v>
      </c>
      <c r="G547" s="17">
        <v>99</v>
      </c>
      <c r="H547" s="17">
        <v>97</v>
      </c>
      <c r="I547" s="17">
        <v>95</v>
      </c>
      <c r="J547" s="17">
        <v>95</v>
      </c>
      <c r="K547" s="17">
        <v>97</v>
      </c>
      <c r="L547" s="17">
        <v>94</v>
      </c>
      <c r="M547" s="17">
        <f>SUM(C547:L547)</f>
        <v>966</v>
      </c>
      <c r="N547" s="18">
        <f>IF(COUNT(C547:L547),AVERAGE(C547:L547)," ")</f>
        <v>96.6</v>
      </c>
    </row>
    <row r="548" spans="1:14" ht="12.75" customHeight="1">
      <c r="A548" s="72" t="s">
        <v>59</v>
      </c>
      <c r="B548" s="74">
        <v>96.5</v>
      </c>
      <c r="C548" s="67">
        <v>98</v>
      </c>
      <c r="D548" s="38">
        <v>95</v>
      </c>
      <c r="E548" s="26">
        <v>98</v>
      </c>
      <c r="F548" s="33">
        <v>100</v>
      </c>
      <c r="G548" s="26">
        <v>99</v>
      </c>
      <c r="H548" s="26">
        <v>97</v>
      </c>
      <c r="I548" s="26">
        <v>98</v>
      </c>
      <c r="J548" s="26">
        <v>98</v>
      </c>
      <c r="K548" s="26">
        <v>98</v>
      </c>
      <c r="L548" s="26">
        <v>99</v>
      </c>
      <c r="M548" s="17">
        <f>SUM(C548:L548)</f>
        <v>980</v>
      </c>
      <c r="N548" s="18">
        <f>IF(COUNT(C548:L548),AVERAGE(C548:L548)," ")</f>
        <v>98</v>
      </c>
    </row>
    <row r="549" spans="1:14" ht="12.75" customHeight="1">
      <c r="A549" s="72" t="s">
        <v>60</v>
      </c>
      <c r="B549" s="74">
        <v>96.3</v>
      </c>
      <c r="C549" s="73">
        <v>95</v>
      </c>
      <c r="D549" s="75">
        <v>96</v>
      </c>
      <c r="E549" s="25">
        <v>98</v>
      </c>
      <c r="F549" s="25">
        <v>99</v>
      </c>
      <c r="G549" s="33">
        <v>100</v>
      </c>
      <c r="H549" s="25">
        <v>96</v>
      </c>
      <c r="I549" s="25">
        <v>94</v>
      </c>
      <c r="J549" s="25">
        <v>95</v>
      </c>
      <c r="K549" s="25">
        <v>96</v>
      </c>
      <c r="L549" s="25">
        <v>94</v>
      </c>
      <c r="M549" s="20">
        <f>SUM(C549:L549)</f>
        <v>963</v>
      </c>
      <c r="N549" s="18">
        <f>IF(COUNT(C549:L549),AVERAGE(C549:L549)," ")</f>
        <v>96.3</v>
      </c>
    </row>
    <row r="550" spans="1:14" ht="12.75" customHeight="1">
      <c r="A550" s="23"/>
      <c r="B550" s="28">
        <f aca="true" t="shared" si="65" ref="B550:L550">SUM(B546:B549)</f>
        <v>388.1</v>
      </c>
      <c r="C550" s="20">
        <f t="shared" si="65"/>
        <v>390</v>
      </c>
      <c r="D550" s="20">
        <f t="shared" si="65"/>
        <v>382</v>
      </c>
      <c r="E550" s="20">
        <f t="shared" si="65"/>
        <v>390</v>
      </c>
      <c r="F550" s="20">
        <f t="shared" si="65"/>
        <v>390</v>
      </c>
      <c r="G550" s="20">
        <f t="shared" si="65"/>
        <v>395</v>
      </c>
      <c r="H550" s="20">
        <f t="shared" si="65"/>
        <v>387</v>
      </c>
      <c r="I550" s="20">
        <f t="shared" si="65"/>
        <v>382</v>
      </c>
      <c r="J550" s="20">
        <f t="shared" si="65"/>
        <v>387</v>
      </c>
      <c r="K550" s="20">
        <f t="shared" si="65"/>
        <v>391</v>
      </c>
      <c r="L550" s="20">
        <f t="shared" si="65"/>
        <v>383</v>
      </c>
      <c r="M550" s="20">
        <f>SUM(C550:L550)</f>
        <v>3877</v>
      </c>
      <c r="N550" s="18"/>
    </row>
    <row r="551" spans="1:14" ht="12.75" customHeight="1">
      <c r="A551" s="29" t="s">
        <v>28</v>
      </c>
      <c r="B551" s="19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18" t="str">
        <f>IF(COUNT(C551:L551),AVERAGE(C551:L551)," ")</f>
        <v> </v>
      </c>
    </row>
    <row r="552" spans="1:14" ht="12.75" customHeight="1">
      <c r="A552" s="24" t="s">
        <v>53</v>
      </c>
      <c r="B552" s="21">
        <v>98.1</v>
      </c>
      <c r="C552" s="28">
        <v>93</v>
      </c>
      <c r="D552" s="17">
        <v>99</v>
      </c>
      <c r="E552" s="17">
        <v>95</v>
      </c>
      <c r="F552" s="17">
        <v>99</v>
      </c>
      <c r="G552" s="17">
        <v>99</v>
      </c>
      <c r="H552" s="17">
        <v>97</v>
      </c>
      <c r="I552" s="17">
        <v>97</v>
      </c>
      <c r="J552" s="17">
        <v>99</v>
      </c>
      <c r="K552" s="13">
        <v>100</v>
      </c>
      <c r="L552" s="17">
        <v>97</v>
      </c>
      <c r="M552" s="17">
        <f>SUM(C552:L552)</f>
        <v>975</v>
      </c>
      <c r="N552" s="18">
        <f>IF(COUNT(C552:L552),AVERAGE(C552:L552)," ")</f>
        <v>97.5</v>
      </c>
    </row>
    <row r="553" spans="1:14" ht="12.75" customHeight="1">
      <c r="A553" s="24" t="s">
        <v>54</v>
      </c>
      <c r="B553" s="21">
        <v>97.5</v>
      </c>
      <c r="C553" s="84">
        <v>94</v>
      </c>
      <c r="D553" s="17">
        <v>97</v>
      </c>
      <c r="E553" s="17">
        <v>98</v>
      </c>
      <c r="F553" s="17">
        <v>95</v>
      </c>
      <c r="G553" s="17">
        <v>99</v>
      </c>
      <c r="H553" s="17">
        <v>99</v>
      </c>
      <c r="I553" s="17">
        <v>99</v>
      </c>
      <c r="J553" s="93">
        <v>97</v>
      </c>
      <c r="K553" s="17">
        <v>99</v>
      </c>
      <c r="L553" s="17">
        <v>99</v>
      </c>
      <c r="M553" s="17">
        <f>SUM(C553:L553)</f>
        <v>976</v>
      </c>
      <c r="N553" s="18">
        <f>IF(COUNT(C553:L553),AVERAGE(C553:L553)," ")</f>
        <v>97.6</v>
      </c>
    </row>
    <row r="554" spans="1:14" ht="12.75" customHeight="1">
      <c r="A554" s="24" t="s">
        <v>55</v>
      </c>
      <c r="B554" s="20">
        <v>95.5</v>
      </c>
      <c r="C554" s="17">
        <v>95</v>
      </c>
      <c r="D554" s="33">
        <v>100</v>
      </c>
      <c r="E554" s="26">
        <v>98</v>
      </c>
      <c r="F554" s="26">
        <v>96</v>
      </c>
      <c r="G554" s="26">
        <v>99</v>
      </c>
      <c r="H554" s="26">
        <v>97</v>
      </c>
      <c r="I554" s="26">
        <v>98</v>
      </c>
      <c r="J554" s="26">
        <v>96</v>
      </c>
      <c r="K554" s="33">
        <v>100</v>
      </c>
      <c r="L554" s="26">
        <v>98</v>
      </c>
      <c r="M554" s="17">
        <f>SUM(C554:L554)</f>
        <v>977</v>
      </c>
      <c r="N554" s="18">
        <f>IF(COUNT(C554:L554),AVERAGE(C554:L554)," ")</f>
        <v>97.7</v>
      </c>
    </row>
    <row r="555" spans="1:14" ht="12.75" customHeight="1">
      <c r="A555" s="24" t="s">
        <v>56</v>
      </c>
      <c r="B555" s="34">
        <v>95.4</v>
      </c>
      <c r="C555" s="20">
        <v>96</v>
      </c>
      <c r="D555" s="25">
        <v>98</v>
      </c>
      <c r="E555" s="25">
        <v>97</v>
      </c>
      <c r="F555" s="25">
        <v>95</v>
      </c>
      <c r="G555" s="25">
        <v>95</v>
      </c>
      <c r="H555" s="25">
        <v>96</v>
      </c>
      <c r="I555" s="25">
        <v>99</v>
      </c>
      <c r="J555" s="25">
        <v>98</v>
      </c>
      <c r="K555" s="25">
        <v>95</v>
      </c>
      <c r="L555" s="25">
        <v>98</v>
      </c>
      <c r="M555" s="20">
        <f>SUM(C555:L555)</f>
        <v>967</v>
      </c>
      <c r="N555" s="18">
        <f>IF(COUNT(C555:L555),AVERAGE(C555:L555)," ")</f>
        <v>96.7</v>
      </c>
    </row>
    <row r="556" spans="1:14" ht="12.75" customHeight="1">
      <c r="A556" s="24"/>
      <c r="B556" s="21">
        <f aca="true" t="shared" si="66" ref="B556:L556">SUM(B552:B555)</f>
        <v>386.5</v>
      </c>
      <c r="C556" s="20">
        <f t="shared" si="66"/>
        <v>378</v>
      </c>
      <c r="D556" s="20">
        <f t="shared" si="66"/>
        <v>394</v>
      </c>
      <c r="E556" s="20">
        <f t="shared" si="66"/>
        <v>388</v>
      </c>
      <c r="F556" s="20">
        <f t="shared" si="66"/>
        <v>385</v>
      </c>
      <c r="G556" s="20">
        <f t="shared" si="66"/>
        <v>392</v>
      </c>
      <c r="H556" s="20">
        <f t="shared" si="66"/>
        <v>389</v>
      </c>
      <c r="I556" s="20">
        <f t="shared" si="66"/>
        <v>393</v>
      </c>
      <c r="J556" s="20">
        <f t="shared" si="66"/>
        <v>390</v>
      </c>
      <c r="K556" s="20">
        <f t="shared" si="66"/>
        <v>394</v>
      </c>
      <c r="L556" s="20">
        <f t="shared" si="66"/>
        <v>392</v>
      </c>
      <c r="M556" s="20">
        <f>SUM(C556:L556)</f>
        <v>3895</v>
      </c>
      <c r="N556" s="21"/>
    </row>
    <row r="557" spans="1:14" ht="12.75" customHeight="1">
      <c r="A557" s="29" t="s">
        <v>30</v>
      </c>
      <c r="B557" s="19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1"/>
    </row>
    <row r="558" spans="1:14" ht="12.75" customHeight="1">
      <c r="A558" s="30" t="s">
        <v>41</v>
      </c>
      <c r="B558" s="20">
        <v>98.6</v>
      </c>
      <c r="C558" s="17">
        <v>97</v>
      </c>
      <c r="D558" s="17">
        <v>98</v>
      </c>
      <c r="E558" s="17">
        <v>99</v>
      </c>
      <c r="F558" s="13">
        <v>100</v>
      </c>
      <c r="G558" s="17">
        <v>97</v>
      </c>
      <c r="H558" s="17">
        <v>98</v>
      </c>
      <c r="I558" s="17">
        <v>98</v>
      </c>
      <c r="J558" s="17">
        <v>97</v>
      </c>
      <c r="K558" s="17">
        <v>99</v>
      </c>
      <c r="L558" s="13">
        <v>100</v>
      </c>
      <c r="M558" s="20">
        <f>SUM(C558:L558)</f>
        <v>983</v>
      </c>
      <c r="N558" s="18">
        <f>IF(COUNT(C558:L558),AVERAGE(C558:L558)," ")</f>
        <v>98.3</v>
      </c>
    </row>
    <row r="559" spans="1:14" ht="12.75" customHeight="1">
      <c r="A559" s="24" t="s">
        <v>42</v>
      </c>
      <c r="B559" s="20">
        <v>96.7</v>
      </c>
      <c r="C559" s="17">
        <v>96</v>
      </c>
      <c r="D559" s="17">
        <v>98</v>
      </c>
      <c r="E559" s="17">
        <v>97</v>
      </c>
      <c r="F559" s="17">
        <v>99</v>
      </c>
      <c r="G559" s="17">
        <v>98</v>
      </c>
      <c r="H559" s="17">
        <v>99</v>
      </c>
      <c r="I559" s="17">
        <v>97</v>
      </c>
      <c r="J559" s="17">
        <v>96</v>
      </c>
      <c r="K559" s="13">
        <v>100</v>
      </c>
      <c r="L559" s="17">
        <v>99</v>
      </c>
      <c r="M559" s="20">
        <f>SUM(C559:L559)</f>
        <v>979</v>
      </c>
      <c r="N559" s="18">
        <f>IF(COUNT(C559:L559),AVERAGE(C559:L559)," ")</f>
        <v>97.9</v>
      </c>
    </row>
    <row r="560" spans="1:14" ht="12.75" customHeight="1">
      <c r="A560" s="24" t="s">
        <v>43</v>
      </c>
      <c r="B560" s="21">
        <v>96.2</v>
      </c>
      <c r="C560" s="17">
        <v>90</v>
      </c>
      <c r="D560" s="26">
        <v>93</v>
      </c>
      <c r="E560" s="26">
        <v>95</v>
      </c>
      <c r="F560" s="26">
        <v>96</v>
      </c>
      <c r="G560" s="26">
        <v>96</v>
      </c>
      <c r="H560" s="26">
        <v>95</v>
      </c>
      <c r="I560" s="26">
        <v>90</v>
      </c>
      <c r="J560" s="26">
        <v>91</v>
      </c>
      <c r="K560" s="26">
        <v>93</v>
      </c>
      <c r="L560" s="26">
        <v>92</v>
      </c>
      <c r="M560" s="20">
        <f>SUM(C560:L560)</f>
        <v>931</v>
      </c>
      <c r="N560" s="18">
        <f>IF(COUNT(C560:L560),AVERAGE(C560:L560)," ")</f>
        <v>93.1</v>
      </c>
    </row>
    <row r="561" spans="1:14" ht="12.75" customHeight="1">
      <c r="A561" s="24" t="s">
        <v>44</v>
      </c>
      <c r="B561" s="20">
        <v>94.5</v>
      </c>
      <c r="C561" s="17">
        <v>92</v>
      </c>
      <c r="D561" s="26">
        <v>93</v>
      </c>
      <c r="E561" s="26">
        <v>94</v>
      </c>
      <c r="F561" s="26">
        <v>95</v>
      </c>
      <c r="G561" s="26">
        <v>95</v>
      </c>
      <c r="H561" s="26">
        <v>94</v>
      </c>
      <c r="I561" s="26">
        <v>95</v>
      </c>
      <c r="J561" s="26">
        <v>95</v>
      </c>
      <c r="K561" s="26">
        <v>96</v>
      </c>
      <c r="L561" s="26">
        <v>94</v>
      </c>
      <c r="M561" s="20">
        <f>SUM(C561:L561)</f>
        <v>943</v>
      </c>
      <c r="N561" s="18">
        <f>IF(COUNT(C561:L561),AVERAGE(C561:L561)," ")</f>
        <v>94.3</v>
      </c>
    </row>
    <row r="562" spans="1:14" ht="12.75" customHeight="1">
      <c r="A562" s="6"/>
      <c r="B562" s="21">
        <f aca="true" t="shared" si="67" ref="B562:L562">SUM(B558:B561)</f>
        <v>386</v>
      </c>
      <c r="C562" s="20">
        <f t="shared" si="67"/>
        <v>375</v>
      </c>
      <c r="D562" s="20">
        <f t="shared" si="67"/>
        <v>382</v>
      </c>
      <c r="E562" s="20">
        <f t="shared" si="67"/>
        <v>385</v>
      </c>
      <c r="F562" s="20">
        <f t="shared" si="67"/>
        <v>390</v>
      </c>
      <c r="G562" s="20">
        <f t="shared" si="67"/>
        <v>386</v>
      </c>
      <c r="H562" s="20">
        <f t="shared" si="67"/>
        <v>386</v>
      </c>
      <c r="I562" s="20">
        <f t="shared" si="67"/>
        <v>380</v>
      </c>
      <c r="J562" s="20">
        <f t="shared" si="67"/>
        <v>379</v>
      </c>
      <c r="K562" s="20">
        <f t="shared" si="67"/>
        <v>388</v>
      </c>
      <c r="L562" s="20">
        <f t="shared" si="67"/>
        <v>385</v>
      </c>
      <c r="M562" s="20">
        <f>SUM(C562:L562)</f>
        <v>3836</v>
      </c>
      <c r="N562" s="21"/>
    </row>
    <row r="563" spans="1:14" ht="12.75" customHeight="1">
      <c r="A563" s="29" t="s">
        <v>29</v>
      </c>
      <c r="B563" s="19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1"/>
    </row>
    <row r="564" spans="1:14" ht="12.75" customHeight="1">
      <c r="A564" s="30" t="s">
        <v>49</v>
      </c>
      <c r="B564" s="20">
        <v>96.6</v>
      </c>
      <c r="C564" s="17">
        <v>98</v>
      </c>
      <c r="D564" s="17">
        <v>93</v>
      </c>
      <c r="E564" s="17">
        <v>98</v>
      </c>
      <c r="F564" s="17">
        <v>98</v>
      </c>
      <c r="G564" s="17">
        <v>97</v>
      </c>
      <c r="H564" s="17">
        <v>96</v>
      </c>
      <c r="I564" s="17">
        <v>98</v>
      </c>
      <c r="J564" s="17">
        <v>97</v>
      </c>
      <c r="K564" s="17">
        <v>98</v>
      </c>
      <c r="L564" s="17">
        <v>98</v>
      </c>
      <c r="M564" s="20">
        <f>SUM(C564:L564)</f>
        <v>971</v>
      </c>
      <c r="N564" s="18">
        <f>IF(COUNT(C564:L564),AVERAGE(C564:L564)," ")</f>
        <v>97.1</v>
      </c>
    </row>
    <row r="565" spans="1:14" ht="12.75" customHeight="1">
      <c r="A565" s="24" t="s">
        <v>50</v>
      </c>
      <c r="B565" s="20">
        <v>96.5</v>
      </c>
      <c r="C565" s="17">
        <v>96</v>
      </c>
      <c r="D565" s="17">
        <v>96</v>
      </c>
      <c r="E565" s="17">
        <v>96</v>
      </c>
      <c r="F565" s="17">
        <v>92</v>
      </c>
      <c r="G565" s="17">
        <v>98</v>
      </c>
      <c r="H565" s="17">
        <v>95</v>
      </c>
      <c r="I565" s="17">
        <v>94</v>
      </c>
      <c r="J565" s="17">
        <v>99</v>
      </c>
      <c r="K565" s="17">
        <v>95</v>
      </c>
      <c r="L565" s="17">
        <v>95</v>
      </c>
      <c r="M565" s="20">
        <f>SUM(C565:L565)</f>
        <v>956</v>
      </c>
      <c r="N565" s="18">
        <f>IF(COUNT(C565:L565),AVERAGE(C565:L565)," ")</f>
        <v>95.6</v>
      </c>
    </row>
    <row r="566" spans="1:14" ht="12.75" customHeight="1">
      <c r="A566" s="24" t="s">
        <v>51</v>
      </c>
      <c r="B566" s="21">
        <v>96.5</v>
      </c>
      <c r="C566" s="17">
        <v>96</v>
      </c>
      <c r="D566" s="26">
        <v>95</v>
      </c>
      <c r="E566" s="26">
        <v>97</v>
      </c>
      <c r="F566" s="26">
        <v>93</v>
      </c>
      <c r="G566" s="26">
        <v>99</v>
      </c>
      <c r="H566" s="26">
        <v>92</v>
      </c>
      <c r="I566" s="26">
        <v>97</v>
      </c>
      <c r="J566" s="26">
        <v>95</v>
      </c>
      <c r="K566" s="26">
        <v>96</v>
      </c>
      <c r="L566" s="26">
        <v>97</v>
      </c>
      <c r="M566" s="20">
        <f>SUM(C566:L566)</f>
        <v>957</v>
      </c>
      <c r="N566" s="18">
        <f>IF(COUNT(C566:L566),AVERAGE(C566:L566)," ")</f>
        <v>95.7</v>
      </c>
    </row>
    <row r="567" spans="1:14" ht="12.75" customHeight="1">
      <c r="A567" s="24" t="s">
        <v>52</v>
      </c>
      <c r="B567" s="20">
        <v>96.4</v>
      </c>
      <c r="C567" s="17">
        <v>97</v>
      </c>
      <c r="D567" s="26">
        <v>97</v>
      </c>
      <c r="E567" s="26">
        <v>99</v>
      </c>
      <c r="F567" s="26">
        <v>98</v>
      </c>
      <c r="G567" s="26">
        <v>98</v>
      </c>
      <c r="H567" s="26">
        <v>99</v>
      </c>
      <c r="I567" s="26">
        <v>97</v>
      </c>
      <c r="J567" s="26">
        <v>98</v>
      </c>
      <c r="K567" s="26">
        <v>97</v>
      </c>
      <c r="L567" s="26">
        <v>97</v>
      </c>
      <c r="M567" s="20">
        <f>SUM(C567:L567)</f>
        <v>977</v>
      </c>
      <c r="N567" s="18">
        <f>IF(COUNT(C567:L567),AVERAGE(C567:L567)," ")</f>
        <v>97.7</v>
      </c>
    </row>
    <row r="568" spans="1:14" ht="12.75" customHeight="1">
      <c r="A568" s="6"/>
      <c r="B568" s="21">
        <f aca="true" t="shared" si="68" ref="B568:L568">SUM(B564:B567)</f>
        <v>386</v>
      </c>
      <c r="C568" s="20">
        <f t="shared" si="68"/>
        <v>387</v>
      </c>
      <c r="D568" s="20">
        <f t="shared" si="68"/>
        <v>381</v>
      </c>
      <c r="E568" s="20">
        <f t="shared" si="68"/>
        <v>390</v>
      </c>
      <c r="F568" s="20">
        <f t="shared" si="68"/>
        <v>381</v>
      </c>
      <c r="G568" s="20">
        <f t="shared" si="68"/>
        <v>392</v>
      </c>
      <c r="H568" s="20">
        <f t="shared" si="68"/>
        <v>382</v>
      </c>
      <c r="I568" s="20">
        <f t="shared" si="68"/>
        <v>386</v>
      </c>
      <c r="J568" s="20">
        <f t="shared" si="68"/>
        <v>389</v>
      </c>
      <c r="K568" s="20">
        <f t="shared" si="68"/>
        <v>386</v>
      </c>
      <c r="L568" s="20">
        <f t="shared" si="68"/>
        <v>387</v>
      </c>
      <c r="M568" s="20">
        <f>SUM(C568:L568)</f>
        <v>3861</v>
      </c>
      <c r="N568" s="21"/>
    </row>
    <row r="569" spans="1:14" ht="12.75" customHeight="1">
      <c r="A569" s="29" t="s">
        <v>0</v>
      </c>
      <c r="B569" s="19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1:14" ht="12.75" customHeight="1">
      <c r="A570" s="6" t="s">
        <v>39</v>
      </c>
      <c r="B570" s="20"/>
      <c r="C570" s="17">
        <v>389</v>
      </c>
      <c r="D570" s="17"/>
      <c r="E570" s="17"/>
      <c r="F570" s="17"/>
      <c r="G570" s="17"/>
      <c r="H570" s="17">
        <v>389</v>
      </c>
      <c r="I570" s="17"/>
      <c r="J570" s="17"/>
      <c r="K570" s="17"/>
      <c r="L570" s="17"/>
      <c r="M570" s="20"/>
      <c r="N570" s="17"/>
    </row>
    <row r="571" spans="1:14" ht="12.75" customHeight="1">
      <c r="A571" s="6" t="s">
        <v>40</v>
      </c>
      <c r="B571" s="20"/>
      <c r="C571" s="17"/>
      <c r="D571" s="17"/>
      <c r="E571" s="17"/>
      <c r="F571" s="17">
        <v>388</v>
      </c>
      <c r="G571" s="17"/>
      <c r="H571" s="17"/>
      <c r="I571" s="17"/>
      <c r="J571" s="17"/>
      <c r="K571" s="17">
        <v>388</v>
      </c>
      <c r="L571" s="17"/>
      <c r="M571" s="20"/>
      <c r="N571" s="17"/>
    </row>
    <row r="572" spans="1:14" ht="12.75" customHeight="1">
      <c r="A572" s="6" t="s">
        <v>28</v>
      </c>
      <c r="B572" s="21"/>
      <c r="C572" s="17"/>
      <c r="D572" s="26">
        <v>386</v>
      </c>
      <c r="E572" s="26"/>
      <c r="F572" s="26"/>
      <c r="G572" s="26"/>
      <c r="H572" s="26"/>
      <c r="I572" s="26">
        <v>386</v>
      </c>
      <c r="J572" s="26"/>
      <c r="K572" s="26"/>
      <c r="L572" s="26"/>
      <c r="M572" s="20"/>
      <c r="N572" s="17"/>
    </row>
    <row r="573" spans="1:14" ht="12.75" customHeight="1">
      <c r="A573" s="6" t="s">
        <v>30</v>
      </c>
      <c r="B573" s="20"/>
      <c r="C573" s="17"/>
      <c r="D573" s="26"/>
      <c r="E573" s="26"/>
      <c r="F573" s="26"/>
      <c r="G573" s="26">
        <v>386</v>
      </c>
      <c r="H573" s="26"/>
      <c r="I573" s="26"/>
      <c r="J573" s="26"/>
      <c r="K573" s="26"/>
      <c r="L573" s="26">
        <v>386</v>
      </c>
      <c r="M573" s="20"/>
      <c r="N573" s="17"/>
    </row>
    <row r="574" spans="1:14" ht="12.75" customHeight="1">
      <c r="A574" s="6" t="s">
        <v>29</v>
      </c>
      <c r="B574" s="20"/>
      <c r="C574" s="17"/>
      <c r="D574" s="26"/>
      <c r="E574" s="26">
        <v>386</v>
      </c>
      <c r="F574" s="26"/>
      <c r="G574" s="26"/>
      <c r="H574" s="26"/>
      <c r="I574" s="26"/>
      <c r="J574" s="26">
        <v>386</v>
      </c>
      <c r="K574" s="26"/>
      <c r="L574" s="26"/>
      <c r="M574" s="20"/>
      <c r="N574" s="17"/>
    </row>
    <row r="575" spans="1:14" ht="12.75" customHeight="1">
      <c r="A575" s="6"/>
      <c r="B575" s="20"/>
      <c r="C575" s="20">
        <f aca="true" t="shared" si="69" ref="C575:L575">SUM(C570:C574)</f>
        <v>389</v>
      </c>
      <c r="D575" s="20">
        <f t="shared" si="69"/>
        <v>386</v>
      </c>
      <c r="E575" s="20">
        <f t="shared" si="69"/>
        <v>386</v>
      </c>
      <c r="F575" s="20">
        <f t="shared" si="69"/>
        <v>388</v>
      </c>
      <c r="G575" s="20">
        <f t="shared" si="69"/>
        <v>386</v>
      </c>
      <c r="H575" s="20">
        <f t="shared" si="69"/>
        <v>389</v>
      </c>
      <c r="I575" s="20">
        <f t="shared" si="69"/>
        <v>386</v>
      </c>
      <c r="J575" s="20">
        <f t="shared" si="69"/>
        <v>386</v>
      </c>
      <c r="K575" s="20">
        <f t="shared" si="69"/>
        <v>388</v>
      </c>
      <c r="L575" s="20">
        <f t="shared" si="69"/>
        <v>386</v>
      </c>
      <c r="M575" s="20">
        <f>SUM(C575:L575)</f>
        <v>3870</v>
      </c>
      <c r="N575" s="20"/>
    </row>
    <row r="576" spans="1:14" ht="12.75" customHeight="1">
      <c r="A576" s="6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  <row r="577" spans="1:14" ht="12.75" customHeight="1">
      <c r="A577" s="6"/>
      <c r="B577" s="20"/>
      <c r="C577" s="20"/>
      <c r="D577" s="22" t="s">
        <v>7</v>
      </c>
      <c r="E577" s="19" t="s">
        <v>8</v>
      </c>
      <c r="F577" s="19" t="s">
        <v>9</v>
      </c>
      <c r="G577" s="19" t="s">
        <v>10</v>
      </c>
      <c r="H577" s="19" t="s">
        <v>11</v>
      </c>
      <c r="I577" s="19" t="s">
        <v>12</v>
      </c>
      <c r="J577" s="20"/>
      <c r="K577" s="20"/>
      <c r="L577" s="20"/>
      <c r="M577" s="20"/>
      <c r="N577" s="20"/>
    </row>
    <row r="578" spans="1:14" ht="12.75" customHeight="1">
      <c r="A578" s="15" t="str">
        <f>+A551</f>
        <v>St. Austell A</v>
      </c>
      <c r="B578" s="20"/>
      <c r="C578" s="20"/>
      <c r="D578" s="25">
        <f>+J532</f>
        <v>10</v>
      </c>
      <c r="E578" s="25">
        <v>7</v>
      </c>
      <c r="F578" s="25">
        <v>1</v>
      </c>
      <c r="G578" s="25">
        <v>1</v>
      </c>
      <c r="H578" s="25">
        <f aca="true" t="shared" si="70" ref="H578:H583">+E578*2+F578</f>
        <v>15</v>
      </c>
      <c r="I578" s="25">
        <f>+M556</f>
        <v>3895</v>
      </c>
      <c r="J578" s="20"/>
      <c r="L578" s="20"/>
      <c r="M578" s="20"/>
      <c r="N578" s="20"/>
    </row>
    <row r="579" spans="1:14" ht="12.75" customHeight="1">
      <c r="A579" s="15" t="str">
        <f>+A545</f>
        <v>Penzance &amp; St. Ives A</v>
      </c>
      <c r="B579" s="20"/>
      <c r="C579" s="20"/>
      <c r="D579" s="25">
        <f>+J532</f>
        <v>10</v>
      </c>
      <c r="E579" s="25">
        <v>7</v>
      </c>
      <c r="F579" s="25">
        <v>1</v>
      </c>
      <c r="G579" s="25">
        <v>2</v>
      </c>
      <c r="H579" s="25">
        <f t="shared" si="70"/>
        <v>15</v>
      </c>
      <c r="I579" s="25">
        <f>+M550</f>
        <v>3877</v>
      </c>
      <c r="J579" s="20"/>
      <c r="K579" s="20"/>
      <c r="L579" s="20"/>
      <c r="M579" s="20"/>
      <c r="N579" s="20"/>
    </row>
    <row r="580" spans="1:14" ht="12.75" customHeight="1">
      <c r="A580" s="15" t="str">
        <f>+A539</f>
        <v>City of Truro A</v>
      </c>
      <c r="B580" s="20"/>
      <c r="C580" s="20"/>
      <c r="D580" s="25">
        <f>+J532</f>
        <v>10</v>
      </c>
      <c r="E580" s="25">
        <v>4</v>
      </c>
      <c r="F580" s="25">
        <v>0</v>
      </c>
      <c r="G580" s="25">
        <v>6</v>
      </c>
      <c r="H580" s="25">
        <f>+E580*2+F580</f>
        <v>8</v>
      </c>
      <c r="I580" s="25">
        <f>+M544</f>
        <v>3872</v>
      </c>
      <c r="K580" s="5"/>
      <c r="L580" s="5"/>
      <c r="M580" s="5"/>
      <c r="N580" s="5"/>
    </row>
    <row r="581" spans="1:14" ht="12.75" customHeight="1">
      <c r="A581" s="15" t="str">
        <f>+A557</f>
        <v>Hayle A</v>
      </c>
      <c r="B581" s="20"/>
      <c r="C581" s="20"/>
      <c r="D581" s="25">
        <f>+J532</f>
        <v>10</v>
      </c>
      <c r="E581" s="25">
        <v>3</v>
      </c>
      <c r="F581" s="25">
        <v>2</v>
      </c>
      <c r="G581" s="25">
        <v>5</v>
      </c>
      <c r="H581" s="25">
        <f>+E581*2+F581</f>
        <v>8</v>
      </c>
      <c r="I581" s="25">
        <f>+M562</f>
        <v>3836</v>
      </c>
      <c r="J581" s="5"/>
      <c r="K581" s="5"/>
      <c r="L581" s="5"/>
      <c r="M581" s="5"/>
      <c r="N581" s="5"/>
    </row>
    <row r="582" spans="1:9" ht="12.75" customHeight="1">
      <c r="A582" s="15" t="str">
        <f>+A563</f>
        <v>City of Truro B</v>
      </c>
      <c r="B582" s="20"/>
      <c r="C582" s="20"/>
      <c r="D582" s="25">
        <f>+J532</f>
        <v>10</v>
      </c>
      <c r="E582" s="25">
        <v>3</v>
      </c>
      <c r="F582" s="25">
        <v>1</v>
      </c>
      <c r="G582" s="25">
        <v>6</v>
      </c>
      <c r="H582" s="25">
        <f>+E582*2+F582</f>
        <v>7</v>
      </c>
      <c r="I582" s="25">
        <f>+M568</f>
        <v>3861</v>
      </c>
    </row>
    <row r="583" spans="1:14" ht="12.75" customHeight="1">
      <c r="A583" s="15" t="str">
        <f>+A569</f>
        <v>Average</v>
      </c>
      <c r="B583" s="20"/>
      <c r="C583" s="20"/>
      <c r="D583" s="25">
        <f>+J532</f>
        <v>10</v>
      </c>
      <c r="E583" s="25">
        <v>2</v>
      </c>
      <c r="F583" s="25">
        <v>1</v>
      </c>
      <c r="G583" s="25">
        <v>8</v>
      </c>
      <c r="H583" s="25">
        <f t="shared" si="70"/>
        <v>5</v>
      </c>
      <c r="I583" s="25">
        <f>+M575</f>
        <v>3870</v>
      </c>
      <c r="J583" s="39"/>
      <c r="K583" s="39"/>
      <c r="L583" s="39"/>
      <c r="M583" s="39"/>
      <c r="N583" s="39"/>
    </row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32"/>
  <sheetViews>
    <sheetView workbookViewId="0" topLeftCell="A406">
      <selection activeCell="H448" sqref="H448"/>
    </sheetView>
  </sheetViews>
  <sheetFormatPr defaultColWidth="8.8515625" defaultRowHeight="12.75"/>
  <cols>
    <col min="1" max="1" width="17.1406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38</v>
      </c>
    </row>
    <row r="6" spans="6:10" ht="12.75" customHeight="1">
      <c r="F6" s="48" t="s">
        <v>26</v>
      </c>
      <c r="J6" s="13">
        <v>1</v>
      </c>
    </row>
    <row r="7" spans="4:6" ht="12.75" customHeight="1">
      <c r="D7" s="4"/>
      <c r="E7" s="4"/>
      <c r="F7" s="2"/>
    </row>
    <row r="8" spans="1:14" ht="12.75" customHeight="1">
      <c r="A8" s="2"/>
      <c r="B8" s="2" t="str">
        <f>+A13</f>
        <v>Bodmin A</v>
      </c>
      <c r="C8" s="9"/>
      <c r="D8" s="4"/>
      <c r="E8" s="4"/>
      <c r="F8" s="13">
        <f>+C18</f>
        <v>386</v>
      </c>
      <c r="H8" s="48" t="s">
        <v>150</v>
      </c>
      <c r="J8" s="2" t="str">
        <f>+A31</f>
        <v>Penzance &amp; St. Ives B</v>
      </c>
      <c r="L8" s="2"/>
      <c r="M8" s="2"/>
      <c r="N8" s="13">
        <f>+C37</f>
        <v>370</v>
      </c>
    </row>
    <row r="9" spans="1:14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</row>
    <row r="10" spans="1:14" ht="12.75" customHeight="1">
      <c r="A10" s="6"/>
      <c r="B10" s="2" t="str">
        <f>+A19</f>
        <v>Helston A</v>
      </c>
      <c r="C10" s="11"/>
      <c r="D10" s="7"/>
      <c r="E10" s="7"/>
      <c r="F10" s="13">
        <f>+C24</f>
        <v>385</v>
      </c>
      <c r="H10" s="48" t="s">
        <v>150</v>
      </c>
      <c r="J10" s="10" t="str">
        <f>+A25</f>
        <v>City of Truro C</v>
      </c>
      <c r="L10" s="5"/>
      <c r="M10" s="5"/>
      <c r="N10" s="13">
        <f>+C30</f>
        <v>384</v>
      </c>
    </row>
    <row r="11" spans="1:14" ht="12.75" customHeight="1">
      <c r="A11" s="59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</row>
    <row r="12" spans="1:14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</row>
    <row r="13" spans="1:14" ht="12.75" customHeight="1">
      <c r="A13" s="3" t="s">
        <v>34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</row>
    <row r="14" spans="1:14" ht="12.75" customHeight="1">
      <c r="A14" t="s">
        <v>69</v>
      </c>
      <c r="B14" s="34">
        <v>97.6</v>
      </c>
      <c r="C14" s="17">
        <v>98</v>
      </c>
      <c r="D14" s="17">
        <v>99</v>
      </c>
      <c r="E14" s="17"/>
      <c r="F14" s="17"/>
      <c r="G14" s="17"/>
      <c r="H14" s="17"/>
      <c r="I14" s="17"/>
      <c r="J14" s="17"/>
      <c r="K14" s="17"/>
      <c r="L14" s="17"/>
      <c r="M14" s="17">
        <f>SUM(C14:L14)</f>
        <v>197</v>
      </c>
      <c r="N14" s="49">
        <f>IF(COUNT(C14:L14),AVERAGE(C14:L14)," ")</f>
        <v>98.5</v>
      </c>
    </row>
    <row r="15" spans="1:14" ht="12.75" customHeight="1">
      <c r="A15" t="s">
        <v>70</v>
      </c>
      <c r="B15" s="34">
        <v>95.8</v>
      </c>
      <c r="C15" s="28">
        <v>95</v>
      </c>
      <c r="D15" s="17">
        <v>95</v>
      </c>
      <c r="E15" s="17"/>
      <c r="F15" s="17"/>
      <c r="G15" s="17"/>
      <c r="H15" s="17"/>
      <c r="I15" s="17"/>
      <c r="J15" s="17"/>
      <c r="K15" s="17"/>
      <c r="L15" s="17"/>
      <c r="M15" s="17">
        <f>SUM(C15:L15)</f>
        <v>190</v>
      </c>
      <c r="N15" s="49">
        <f>IF(COUNT(C15:L15),AVERAGE(C15:L15)," ")</f>
        <v>95</v>
      </c>
    </row>
    <row r="16" spans="1:14" ht="12.75" customHeight="1">
      <c r="A16" t="s">
        <v>71</v>
      </c>
      <c r="B16" s="34">
        <v>95.1</v>
      </c>
      <c r="C16" s="28">
        <v>98</v>
      </c>
      <c r="D16" s="26">
        <v>97</v>
      </c>
      <c r="E16" s="26"/>
      <c r="F16" s="26"/>
      <c r="G16" s="26"/>
      <c r="H16" s="26"/>
      <c r="I16" s="26"/>
      <c r="J16" s="26"/>
      <c r="K16" s="26"/>
      <c r="L16" s="26"/>
      <c r="M16" s="17">
        <f>SUM(C16:L16)</f>
        <v>195</v>
      </c>
      <c r="N16" s="49">
        <f>IF(COUNT(C16:L16),AVERAGE(C16:L16)," ")</f>
        <v>97.5</v>
      </c>
    </row>
    <row r="17" spans="1:14" ht="12.75" customHeight="1">
      <c r="A17" t="s">
        <v>72</v>
      </c>
      <c r="B17" s="34">
        <v>95.1</v>
      </c>
      <c r="C17" s="17">
        <v>95</v>
      </c>
      <c r="D17" s="26">
        <v>98</v>
      </c>
      <c r="E17" s="26"/>
      <c r="F17" s="26"/>
      <c r="G17" s="33"/>
      <c r="H17" s="26"/>
      <c r="I17" s="26"/>
      <c r="J17" s="26"/>
      <c r="K17" s="26"/>
      <c r="L17" s="26"/>
      <c r="M17" s="17">
        <f>SUM(C17:L17)</f>
        <v>193</v>
      </c>
      <c r="N17" s="49">
        <f>IF(COUNT(C17:L17),AVERAGE(C17:L17)," ")</f>
        <v>96.5</v>
      </c>
    </row>
    <row r="18" spans="2:14" ht="12.75" customHeight="1">
      <c r="B18" s="18">
        <f>SUM(B14:B17)</f>
        <v>383.6</v>
      </c>
      <c r="C18" s="17">
        <f aca="true" t="shared" si="0" ref="C18:L18">SUM(C14:C17)</f>
        <v>386</v>
      </c>
      <c r="D18" s="17">
        <f t="shared" si="0"/>
        <v>389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>SUM(C18:L18)</f>
        <v>775</v>
      </c>
      <c r="N18" s="49"/>
    </row>
    <row r="19" spans="1:14" ht="12.75" customHeight="1">
      <c r="A19" s="3" t="s">
        <v>33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9" t="str">
        <f>IF(COUNT(C19:L19),AVERAGE(C19:L19)," ")</f>
        <v> </v>
      </c>
    </row>
    <row r="20" spans="1:14" ht="12.75" customHeight="1">
      <c r="A20" s="16" t="s">
        <v>73</v>
      </c>
      <c r="B20" s="17">
        <v>96.3</v>
      </c>
      <c r="C20" s="28">
        <v>98</v>
      </c>
      <c r="D20" s="28"/>
      <c r="E20" s="17"/>
      <c r="F20" s="17"/>
      <c r="G20" s="17"/>
      <c r="H20" s="17"/>
      <c r="I20" s="17"/>
      <c r="J20" s="17"/>
      <c r="K20" s="17"/>
      <c r="L20" s="17"/>
      <c r="M20" s="17">
        <f>SUM(C20:L20)</f>
        <v>98</v>
      </c>
      <c r="N20" s="49">
        <f>IF(COUNT(C20:L20),AVERAGE(C20:L20)," ")</f>
        <v>98</v>
      </c>
    </row>
    <row r="21" spans="1:14" ht="12.75" customHeight="1">
      <c r="A21" s="16" t="s">
        <v>74</v>
      </c>
      <c r="B21" s="18">
        <v>96</v>
      </c>
      <c r="C21" s="17">
        <v>95</v>
      </c>
      <c r="D21" s="17"/>
      <c r="E21" s="17"/>
      <c r="F21" s="17"/>
      <c r="G21" s="17"/>
      <c r="H21" s="17"/>
      <c r="I21" s="17"/>
      <c r="J21" s="17"/>
      <c r="K21" s="17"/>
      <c r="L21" s="17"/>
      <c r="M21" s="17">
        <f>SUM(C21:L21)</f>
        <v>95</v>
      </c>
      <c r="N21" s="49">
        <f>IF(COUNT(C21:L21),AVERAGE(C21:L21)," ")</f>
        <v>95</v>
      </c>
    </row>
    <row r="22" spans="1:14" ht="12.75" customHeight="1">
      <c r="A22" s="16" t="s">
        <v>75</v>
      </c>
      <c r="B22" s="28">
        <v>95.5</v>
      </c>
      <c r="C22" s="17">
        <v>97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>SUM(C22:L22)</f>
        <v>97</v>
      </c>
      <c r="N22" s="49">
        <f>IF(COUNT(C22:L22),AVERAGE(C22:L22)," ")</f>
        <v>97</v>
      </c>
    </row>
    <row r="23" spans="1:14" ht="12.75" customHeight="1">
      <c r="A23" s="27" t="s">
        <v>76</v>
      </c>
      <c r="B23" s="28">
        <v>94.7</v>
      </c>
      <c r="C23" s="17">
        <v>95</v>
      </c>
      <c r="D23" s="26"/>
      <c r="E23" s="26"/>
      <c r="F23" s="26"/>
      <c r="G23" s="26"/>
      <c r="H23" s="26"/>
      <c r="I23" s="26"/>
      <c r="J23" s="26"/>
      <c r="K23" s="26"/>
      <c r="L23" s="26"/>
      <c r="M23" s="17">
        <f>SUM(C23:L23)</f>
        <v>95</v>
      </c>
      <c r="N23" s="49">
        <f>IF(COUNT(C23:L23),AVERAGE(C23:L23)," ")</f>
        <v>95</v>
      </c>
    </row>
    <row r="24" spans="2:14" ht="12.75" customHeight="1">
      <c r="B24">
        <f>SUM(B20:B23)</f>
        <v>382.5</v>
      </c>
      <c r="C24" s="17">
        <f aca="true" t="shared" si="1" ref="C24:L24">SUM(C20:C23)</f>
        <v>385</v>
      </c>
      <c r="D24" s="17">
        <f t="shared" si="1"/>
        <v>0</v>
      </c>
      <c r="E24" s="17">
        <f t="shared" si="1"/>
        <v>0</v>
      </c>
      <c r="F24" s="17">
        <f t="shared" si="1"/>
        <v>0</v>
      </c>
      <c r="G24" s="17">
        <f t="shared" si="1"/>
        <v>0</v>
      </c>
      <c r="H24" s="17">
        <f t="shared" si="1"/>
        <v>0</v>
      </c>
      <c r="I24" s="17">
        <f t="shared" si="1"/>
        <v>0</v>
      </c>
      <c r="J24" s="17">
        <f t="shared" si="1"/>
        <v>0</v>
      </c>
      <c r="K24" s="17">
        <f t="shared" si="1"/>
        <v>0</v>
      </c>
      <c r="L24" s="17">
        <f t="shared" si="1"/>
        <v>0</v>
      </c>
      <c r="M24" s="17">
        <f>SUM(C24:L24)</f>
        <v>385</v>
      </c>
      <c r="N24" s="49"/>
    </row>
    <row r="25" spans="1:14" ht="12.75" customHeight="1">
      <c r="A25" s="29" t="s">
        <v>31</v>
      </c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49" t="str">
        <f>IF(COUNT(C25:L25),AVERAGE(C25:L25)," ")</f>
        <v> </v>
      </c>
    </row>
    <row r="26" spans="1:14" ht="12.75" customHeight="1">
      <c r="A26" s="16" t="s">
        <v>65</v>
      </c>
      <c r="B26" s="17">
        <v>96.1</v>
      </c>
      <c r="C26" s="28">
        <v>97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f>SUM(C26:L26)</f>
        <v>97</v>
      </c>
      <c r="N26" s="49">
        <f>IF(COUNT(C26:L26),AVERAGE(C26:L26)," ")</f>
        <v>97</v>
      </c>
    </row>
    <row r="27" spans="1:14" ht="12.75" customHeight="1">
      <c r="A27" s="16" t="s">
        <v>66</v>
      </c>
      <c r="B27" s="18">
        <v>95.9</v>
      </c>
      <c r="C27" s="17">
        <v>95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>SUM(C27:L27)</f>
        <v>95</v>
      </c>
      <c r="N27" s="49">
        <f>IF(COUNT(C27:L27),AVERAGE(C27:L27)," ")</f>
        <v>95</v>
      </c>
    </row>
    <row r="28" spans="1:14" ht="12.75" customHeight="1">
      <c r="A28" s="16" t="s">
        <v>67</v>
      </c>
      <c r="B28" s="18">
        <v>95.2</v>
      </c>
      <c r="C28" s="35">
        <v>95</v>
      </c>
      <c r="D28" s="26"/>
      <c r="E28" s="26"/>
      <c r="F28" s="26"/>
      <c r="G28" s="26"/>
      <c r="H28" s="26"/>
      <c r="I28" s="26"/>
      <c r="J28" s="26"/>
      <c r="K28" s="26"/>
      <c r="L28" s="26"/>
      <c r="M28" s="17">
        <f>SUM(C28:L28)</f>
        <v>95</v>
      </c>
      <c r="N28" s="49">
        <f>IF(COUNT(C28:L28),AVERAGE(C28:L28)," ")</f>
        <v>95</v>
      </c>
    </row>
    <row r="29" spans="1:14" ht="12.75" customHeight="1">
      <c r="A29" s="16" t="s">
        <v>68</v>
      </c>
      <c r="B29" s="17">
        <v>94.7</v>
      </c>
      <c r="C29" s="17">
        <v>97</v>
      </c>
      <c r="D29" s="26"/>
      <c r="E29" s="26"/>
      <c r="F29" s="26"/>
      <c r="G29" s="33"/>
      <c r="H29" s="26"/>
      <c r="I29" s="26"/>
      <c r="J29" s="26"/>
      <c r="K29" s="26"/>
      <c r="L29" s="26"/>
      <c r="M29" s="17">
        <f>SUM(C29:L29)</f>
        <v>97</v>
      </c>
      <c r="N29" s="49">
        <f>IF(COUNT(C29:L29),AVERAGE(C29:L29)," ")</f>
        <v>97</v>
      </c>
    </row>
    <row r="30" spans="1:14" ht="12.75" customHeight="1">
      <c r="A30" s="16"/>
      <c r="B30" s="17">
        <f>SUM(B26:B29)</f>
        <v>381.9</v>
      </c>
      <c r="C30" s="17">
        <f aca="true" t="shared" si="2" ref="C30:L30">SUM(C26:C29)</f>
        <v>384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>SUM(C30:L30)</f>
        <v>384</v>
      </c>
      <c r="N30" s="49"/>
    </row>
    <row r="31" spans="1:14" ht="12.75" customHeight="1">
      <c r="A31" s="29" t="s">
        <v>13</v>
      </c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9" t="str">
        <f aca="true" t="shared" si="3" ref="N31:N36">IF(COUNT(C31:L31),AVERAGE(C31:L31)," ")</f>
        <v> </v>
      </c>
    </row>
    <row r="32" spans="1:14" ht="12.75" customHeight="1">
      <c r="A32" s="16" t="s">
        <v>61</v>
      </c>
      <c r="B32" s="18">
        <v>96</v>
      </c>
      <c r="C32" s="17"/>
      <c r="D32" s="17"/>
      <c r="E32" s="17"/>
      <c r="F32" s="17"/>
      <c r="G32" s="13"/>
      <c r="H32" s="17"/>
      <c r="I32" s="17"/>
      <c r="J32" s="17"/>
      <c r="K32" s="17"/>
      <c r="L32" s="17"/>
      <c r="M32" s="17">
        <f aca="true" t="shared" si="4" ref="M32:M37">SUM(C32:L32)</f>
        <v>0</v>
      </c>
      <c r="N32" s="49" t="str">
        <f t="shared" si="3"/>
        <v> </v>
      </c>
    </row>
    <row r="33" spans="1:14" ht="12.75" customHeight="1">
      <c r="A33" s="16" t="s">
        <v>62</v>
      </c>
      <c r="B33" s="17">
        <v>95.6</v>
      </c>
      <c r="C33" s="17">
        <v>92</v>
      </c>
      <c r="D33" s="17"/>
      <c r="E33" s="17"/>
      <c r="F33" s="17"/>
      <c r="G33" s="17"/>
      <c r="H33" s="17"/>
      <c r="I33" s="13"/>
      <c r="J33" s="17"/>
      <c r="K33" s="17"/>
      <c r="L33" s="17"/>
      <c r="M33" s="17">
        <f t="shared" si="4"/>
        <v>92</v>
      </c>
      <c r="N33" s="49">
        <f t="shared" si="3"/>
        <v>92</v>
      </c>
    </row>
    <row r="34" spans="1:14" ht="12.75" customHeight="1">
      <c r="A34" s="16" t="s">
        <v>63</v>
      </c>
      <c r="B34" s="18">
        <v>95.4</v>
      </c>
      <c r="C34" s="17">
        <v>96</v>
      </c>
      <c r="D34" s="26"/>
      <c r="E34" s="26"/>
      <c r="F34" s="26"/>
      <c r="G34" s="26"/>
      <c r="H34" s="26"/>
      <c r="I34" s="26"/>
      <c r="J34" s="26"/>
      <c r="K34" s="26"/>
      <c r="L34" s="26"/>
      <c r="M34" s="17">
        <f t="shared" si="4"/>
        <v>96</v>
      </c>
      <c r="N34" s="49">
        <f t="shared" si="3"/>
        <v>96</v>
      </c>
    </row>
    <row r="35" spans="1:14" ht="12.75" customHeight="1">
      <c r="A35" s="16" t="s">
        <v>64</v>
      </c>
      <c r="B35" s="17">
        <v>94.5</v>
      </c>
      <c r="C35" s="17">
        <v>93</v>
      </c>
      <c r="D35" s="26"/>
      <c r="E35" s="26"/>
      <c r="F35" s="26"/>
      <c r="G35" s="26"/>
      <c r="H35" s="26"/>
      <c r="I35" s="26"/>
      <c r="J35" s="26"/>
      <c r="K35" s="26"/>
      <c r="L35" s="26"/>
      <c r="M35" s="17">
        <f t="shared" si="4"/>
        <v>93</v>
      </c>
      <c r="N35" s="49">
        <f t="shared" si="3"/>
        <v>93</v>
      </c>
    </row>
    <row r="36" spans="1:14" ht="12.75" customHeight="1">
      <c r="A36" s="16" t="s">
        <v>146</v>
      </c>
      <c r="B36" s="17">
        <v>90.2</v>
      </c>
      <c r="C36" s="17">
        <v>89</v>
      </c>
      <c r="D36" s="26"/>
      <c r="E36" s="26"/>
      <c r="F36" s="26"/>
      <c r="G36" s="26"/>
      <c r="H36" s="26"/>
      <c r="I36" s="26"/>
      <c r="J36" s="26"/>
      <c r="K36" s="26"/>
      <c r="L36" s="26"/>
      <c r="M36" s="17">
        <f t="shared" si="4"/>
        <v>89</v>
      </c>
      <c r="N36" s="49">
        <f t="shared" si="3"/>
        <v>89</v>
      </c>
    </row>
    <row r="37" spans="1:14" ht="12.75" customHeight="1">
      <c r="A37" s="6"/>
      <c r="B37" s="18">
        <f>SUM(B32:B35)</f>
        <v>381.5</v>
      </c>
      <c r="C37" s="17">
        <f>SUM(C32:C36)</f>
        <v>370</v>
      </c>
      <c r="D37" s="17">
        <f aca="true" t="shared" si="5" ref="D37:L37">SUM(D32:D36)</f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17">
        <f t="shared" si="5"/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4"/>
        <v>370</v>
      </c>
      <c r="N37" s="17"/>
    </row>
    <row r="38" spans="1:14" ht="12.75" customHeight="1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 customHeight="1">
      <c r="A39" s="6"/>
      <c r="B39" s="17"/>
      <c r="C39" s="17"/>
      <c r="D39" s="22" t="s">
        <v>7</v>
      </c>
      <c r="E39" s="19" t="s">
        <v>8</v>
      </c>
      <c r="F39" s="19" t="s">
        <v>9</v>
      </c>
      <c r="G39" s="19" t="s">
        <v>10</v>
      </c>
      <c r="H39" s="19" t="s">
        <v>11</v>
      </c>
      <c r="I39" s="19" t="s">
        <v>12</v>
      </c>
      <c r="J39" s="17"/>
      <c r="K39" s="17"/>
      <c r="L39" s="17"/>
      <c r="M39" s="17"/>
      <c r="N39" s="17"/>
    </row>
    <row r="40" spans="1:14" ht="12.75" customHeight="1">
      <c r="A40" s="15" t="str">
        <f>+A13</f>
        <v>Bodmin A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+M18</f>
        <v>775</v>
      </c>
      <c r="J40" s="17"/>
      <c r="K40" s="17"/>
      <c r="L40" s="17"/>
      <c r="M40" s="17"/>
      <c r="N40" s="17"/>
    </row>
    <row r="41" spans="1:14" ht="12.75" customHeight="1">
      <c r="A41" s="15" t="str">
        <f>+A19</f>
        <v>Helston A</v>
      </c>
      <c r="B41" s="17"/>
      <c r="C41" s="17"/>
      <c r="D41" s="26">
        <f>+J6</f>
        <v>1</v>
      </c>
      <c r="E41" s="26">
        <v>1</v>
      </c>
      <c r="F41" s="26">
        <v>0</v>
      </c>
      <c r="G41" s="26">
        <v>0</v>
      </c>
      <c r="H41" s="26">
        <f>+E41*2+F41</f>
        <v>2</v>
      </c>
      <c r="I41" s="26">
        <f>+M24</f>
        <v>385</v>
      </c>
      <c r="J41" s="17"/>
      <c r="K41" s="17"/>
      <c r="L41" s="17"/>
      <c r="M41" s="17"/>
      <c r="N41" s="17"/>
    </row>
    <row r="42" spans="1:14" ht="12.75" customHeight="1">
      <c r="A42" s="15" t="str">
        <f>+A25</f>
        <v>City of Truro C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+M30</f>
        <v>384</v>
      </c>
      <c r="J42" s="17"/>
      <c r="K42" s="17"/>
      <c r="L42" s="17"/>
      <c r="M42" s="17"/>
      <c r="N42" s="17"/>
    </row>
    <row r="43" spans="1:14" ht="12.75" customHeight="1">
      <c r="A43" s="15" t="str">
        <f>+A31</f>
        <v>Penzance &amp; St. Ives B</v>
      </c>
      <c r="B43" s="17"/>
      <c r="C43" s="17"/>
      <c r="D43" s="26">
        <f>+J6</f>
        <v>1</v>
      </c>
      <c r="E43" s="26">
        <v>0</v>
      </c>
      <c r="F43" s="26">
        <v>0</v>
      </c>
      <c r="G43" s="26">
        <v>1</v>
      </c>
      <c r="H43" s="26">
        <f>+E43*2+F43</f>
        <v>0</v>
      </c>
      <c r="I43" s="26">
        <f>+M37</f>
        <v>370</v>
      </c>
      <c r="J43" s="17"/>
      <c r="K43" s="17"/>
      <c r="L43" s="17"/>
      <c r="M43" s="17"/>
      <c r="N43" s="17"/>
    </row>
    <row r="44" spans="10:15" ht="12.75" customHeight="1">
      <c r="J44" s="39"/>
      <c r="K44" s="39"/>
      <c r="L44" s="39"/>
      <c r="M44" s="39"/>
      <c r="N44" s="39"/>
      <c r="O44" s="39"/>
    </row>
    <row r="45" spans="10:15" ht="12.75" customHeight="1">
      <c r="J45" s="39"/>
      <c r="K45" s="39"/>
      <c r="L45" s="39"/>
      <c r="M45" s="39"/>
      <c r="N45" s="39"/>
      <c r="O45" s="39"/>
    </row>
    <row r="46" ht="12.75" customHeight="1">
      <c r="O46" s="39"/>
    </row>
    <row r="47" spans="1:15" ht="12.75" customHeight="1">
      <c r="A47" s="8"/>
      <c r="B47" s="8"/>
      <c r="E47" s="48" t="s">
        <v>5</v>
      </c>
      <c r="O47" s="39"/>
    </row>
    <row r="48" spans="1:15" ht="12.75" customHeight="1">
      <c r="A48" s="8"/>
      <c r="B48" s="8"/>
      <c r="F48" s="48" t="s">
        <v>6</v>
      </c>
      <c r="O48" s="39"/>
    </row>
    <row r="49" spans="5:15" ht="12.75" customHeight="1">
      <c r="E49" s="1"/>
      <c r="G49" s="48" t="s">
        <v>4</v>
      </c>
      <c r="O49" s="39"/>
    </row>
    <row r="50" spans="7:15" ht="12.75" customHeight="1">
      <c r="G50" s="48" t="s">
        <v>38</v>
      </c>
      <c r="O50" s="39"/>
    </row>
    <row r="51" spans="6:15" ht="12.75" customHeight="1">
      <c r="F51" s="48" t="s">
        <v>26</v>
      </c>
      <c r="J51" s="13">
        <v>2</v>
      </c>
      <c r="O51" s="39"/>
    </row>
    <row r="52" spans="4:15" ht="12.75" customHeight="1">
      <c r="D52" s="4"/>
      <c r="E52" s="4"/>
      <c r="F52" s="2"/>
      <c r="O52" s="39"/>
    </row>
    <row r="53" spans="1:15" ht="12.75" customHeight="1">
      <c r="A53" s="2"/>
      <c r="B53" s="2" t="str">
        <f>+A58</f>
        <v>Bodmin A</v>
      </c>
      <c r="C53" s="9"/>
      <c r="D53" s="4"/>
      <c r="E53" s="4"/>
      <c r="F53" s="13">
        <f>+D63</f>
        <v>389</v>
      </c>
      <c r="H53" s="48" t="s">
        <v>150</v>
      </c>
      <c r="J53" s="10" t="str">
        <f>+A70</f>
        <v>City of Truro C</v>
      </c>
      <c r="L53" s="5"/>
      <c r="M53" s="5"/>
      <c r="N53" s="13">
        <f>+D75</f>
        <v>384</v>
      </c>
      <c r="O53" s="39"/>
    </row>
    <row r="54" spans="1:15" ht="12.75" customHeight="1">
      <c r="A54" s="2"/>
      <c r="B54" s="2"/>
      <c r="C54" s="10"/>
      <c r="D54" s="4"/>
      <c r="E54" s="4"/>
      <c r="F54" s="2"/>
      <c r="H54" s="10"/>
      <c r="I54" s="2"/>
      <c r="J54" s="2"/>
      <c r="L54" s="2"/>
      <c r="M54" s="2"/>
      <c r="N54" s="2"/>
      <c r="O54" s="39"/>
    </row>
    <row r="55" spans="1:15" ht="12.75" customHeight="1">
      <c r="A55" s="6"/>
      <c r="B55" s="2" t="str">
        <f>+A64</f>
        <v>Helston A</v>
      </c>
      <c r="C55" s="11"/>
      <c r="D55" s="7"/>
      <c r="E55" s="7"/>
      <c r="F55" s="13">
        <f>+D69</f>
        <v>383</v>
      </c>
      <c r="H55" s="48" t="s">
        <v>150</v>
      </c>
      <c r="J55" s="2" t="str">
        <f>+A76</f>
        <v>Penzance &amp; St. Ives B</v>
      </c>
      <c r="L55" s="2"/>
      <c r="M55" s="2"/>
      <c r="N55" s="13">
        <f>+D82</f>
        <v>382</v>
      </c>
      <c r="O55" s="39"/>
    </row>
    <row r="56" spans="1:15" ht="12.75" customHeight="1">
      <c r="A56" s="59"/>
      <c r="B56" s="6"/>
      <c r="C56" s="11"/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39"/>
    </row>
    <row r="57" spans="1:15" ht="12.75" customHeight="1">
      <c r="A57" s="6"/>
      <c r="B57" s="4" t="s">
        <v>1</v>
      </c>
      <c r="C57" s="10" t="s">
        <v>3</v>
      </c>
      <c r="D57" s="7"/>
      <c r="E57" s="7"/>
      <c r="F57" s="5"/>
      <c r="G57" s="5"/>
      <c r="H57" s="12"/>
      <c r="I57" s="5"/>
      <c r="J57" s="5"/>
      <c r="K57" s="5"/>
      <c r="L57" s="5"/>
      <c r="M57" s="5"/>
      <c r="N57" s="5"/>
      <c r="O57" s="39"/>
    </row>
    <row r="58" spans="1:15" ht="12.75" customHeight="1">
      <c r="A58" s="3" t="s">
        <v>34</v>
      </c>
      <c r="B58" s="4" t="s">
        <v>0</v>
      </c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>
        <v>8</v>
      </c>
      <c r="K58" s="7">
        <v>9</v>
      </c>
      <c r="L58" s="7">
        <v>10</v>
      </c>
      <c r="M58" s="14" t="s">
        <v>2</v>
      </c>
      <c r="N58" s="14" t="s">
        <v>0</v>
      </c>
      <c r="O58" s="39"/>
    </row>
    <row r="59" spans="1:15" ht="12.75" customHeight="1">
      <c r="A59" t="s">
        <v>69</v>
      </c>
      <c r="B59" s="34">
        <v>97.6</v>
      </c>
      <c r="C59" s="17">
        <v>98</v>
      </c>
      <c r="D59" s="17">
        <v>99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197</v>
      </c>
      <c r="N59" s="49">
        <f>IF(COUNT(C59:L59),AVERAGE(C59:L59)," ")</f>
        <v>98.5</v>
      </c>
      <c r="O59" s="39"/>
    </row>
    <row r="60" spans="1:15" ht="12.75" customHeight="1">
      <c r="A60" t="s">
        <v>70</v>
      </c>
      <c r="B60" s="34">
        <v>95.8</v>
      </c>
      <c r="C60" s="28">
        <v>95</v>
      </c>
      <c r="D60" s="17">
        <v>95</v>
      </c>
      <c r="E60" s="17"/>
      <c r="F60" s="17"/>
      <c r="G60" s="17"/>
      <c r="H60" s="17"/>
      <c r="I60" s="17"/>
      <c r="J60" s="17"/>
      <c r="K60" s="17"/>
      <c r="L60" s="17"/>
      <c r="M60" s="17">
        <f>SUM(C60:L60)</f>
        <v>190</v>
      </c>
      <c r="N60" s="49">
        <f>IF(COUNT(C60:L60),AVERAGE(C60:L60)," ")</f>
        <v>95</v>
      </c>
      <c r="O60" s="39"/>
    </row>
    <row r="61" spans="1:15" ht="12.75" customHeight="1">
      <c r="A61" t="s">
        <v>71</v>
      </c>
      <c r="B61" s="34">
        <v>95.1</v>
      </c>
      <c r="C61" s="28">
        <v>98</v>
      </c>
      <c r="D61" s="26">
        <v>97</v>
      </c>
      <c r="E61" s="26"/>
      <c r="F61" s="26"/>
      <c r="G61" s="26"/>
      <c r="H61" s="26"/>
      <c r="I61" s="26"/>
      <c r="J61" s="26"/>
      <c r="K61" s="26"/>
      <c r="L61" s="26"/>
      <c r="M61" s="17">
        <f>SUM(C61:L61)</f>
        <v>195</v>
      </c>
      <c r="N61" s="49">
        <f>IF(COUNT(C61:L61),AVERAGE(C61:L61)," ")</f>
        <v>97.5</v>
      </c>
      <c r="O61" s="39"/>
    </row>
    <row r="62" spans="1:15" ht="12.75" customHeight="1">
      <c r="A62" t="s">
        <v>72</v>
      </c>
      <c r="B62" s="34">
        <v>95.1</v>
      </c>
      <c r="C62" s="17">
        <v>95</v>
      </c>
      <c r="D62" s="26">
        <v>98</v>
      </c>
      <c r="E62" s="26"/>
      <c r="F62" s="26"/>
      <c r="G62" s="33"/>
      <c r="H62" s="26"/>
      <c r="I62" s="26"/>
      <c r="J62" s="26"/>
      <c r="K62" s="26"/>
      <c r="L62" s="26"/>
      <c r="M62" s="17">
        <f>SUM(C62:L62)</f>
        <v>193</v>
      </c>
      <c r="N62" s="49">
        <f>IF(COUNT(C62:L62),AVERAGE(C62:L62)," ")</f>
        <v>96.5</v>
      </c>
      <c r="O62" s="39"/>
    </row>
    <row r="63" spans="2:15" ht="12.75" customHeight="1">
      <c r="B63" s="18">
        <f aca="true" t="shared" si="6" ref="B63:L63">SUM(B59:B62)</f>
        <v>383.6</v>
      </c>
      <c r="C63" s="17">
        <f t="shared" si="6"/>
        <v>386</v>
      </c>
      <c r="D63" s="17">
        <f t="shared" si="6"/>
        <v>389</v>
      </c>
      <c r="E63" s="17">
        <f t="shared" si="6"/>
        <v>0</v>
      </c>
      <c r="F63" s="17">
        <f t="shared" si="6"/>
        <v>0</v>
      </c>
      <c r="G63" s="17">
        <f t="shared" si="6"/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7">
        <f t="shared" si="6"/>
        <v>0</v>
      </c>
      <c r="L63" s="17">
        <f t="shared" si="6"/>
        <v>0</v>
      </c>
      <c r="M63" s="17">
        <f>SUM(C63:L63)</f>
        <v>775</v>
      </c>
      <c r="N63" s="49"/>
      <c r="O63" s="39"/>
    </row>
    <row r="64" spans="1:15" ht="12.75" customHeight="1">
      <c r="A64" s="3" t="s">
        <v>33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49" t="str">
        <f>IF(COUNT(C64:L64),AVERAGE(C64:L64)," ")</f>
        <v> </v>
      </c>
      <c r="O64" s="39"/>
    </row>
    <row r="65" spans="1:15" ht="12.75" customHeight="1">
      <c r="A65" s="16" t="s">
        <v>73</v>
      </c>
      <c r="B65" s="17">
        <v>96.3</v>
      </c>
      <c r="C65" s="28">
        <v>98</v>
      </c>
      <c r="D65" s="28">
        <v>98</v>
      </c>
      <c r="E65" s="17"/>
      <c r="F65" s="17"/>
      <c r="G65" s="17"/>
      <c r="H65" s="17"/>
      <c r="I65" s="17"/>
      <c r="J65" s="17"/>
      <c r="K65" s="17"/>
      <c r="L65" s="17"/>
      <c r="M65" s="17">
        <f>SUM(C65:L65)</f>
        <v>196</v>
      </c>
      <c r="N65" s="49">
        <f>IF(COUNT(C65:L65),AVERAGE(C65:L65)," ")</f>
        <v>98</v>
      </c>
      <c r="O65" s="39"/>
    </row>
    <row r="66" spans="1:15" ht="12.75" customHeight="1">
      <c r="A66" s="16" t="s">
        <v>74</v>
      </c>
      <c r="B66" s="18">
        <v>96</v>
      </c>
      <c r="C66" s="17">
        <v>95</v>
      </c>
      <c r="D66" s="17">
        <v>94</v>
      </c>
      <c r="E66" s="17"/>
      <c r="F66" s="17"/>
      <c r="G66" s="17"/>
      <c r="H66" s="17"/>
      <c r="I66" s="17"/>
      <c r="J66" s="17"/>
      <c r="K66" s="17"/>
      <c r="L66" s="17"/>
      <c r="M66" s="17">
        <f>SUM(C66:L66)</f>
        <v>189</v>
      </c>
      <c r="N66" s="49">
        <f>IF(COUNT(C66:L66),AVERAGE(C66:L66)," ")</f>
        <v>94.5</v>
      </c>
      <c r="O66" s="39"/>
    </row>
    <row r="67" spans="1:15" ht="12.75" customHeight="1">
      <c r="A67" s="16" t="s">
        <v>75</v>
      </c>
      <c r="B67" s="28">
        <v>95.5</v>
      </c>
      <c r="C67" s="17">
        <v>97</v>
      </c>
      <c r="D67" s="26">
        <v>92</v>
      </c>
      <c r="E67" s="26"/>
      <c r="F67" s="26"/>
      <c r="G67" s="26"/>
      <c r="H67" s="26"/>
      <c r="I67" s="26"/>
      <c r="J67" s="26"/>
      <c r="K67" s="26"/>
      <c r="L67" s="26"/>
      <c r="M67" s="17">
        <f>SUM(C67:L67)</f>
        <v>189</v>
      </c>
      <c r="N67" s="49">
        <f>IF(COUNT(C67:L67),AVERAGE(C67:L67)," ")</f>
        <v>94.5</v>
      </c>
      <c r="O67" s="39"/>
    </row>
    <row r="68" spans="1:15" ht="12.75" customHeight="1">
      <c r="A68" s="27" t="s">
        <v>76</v>
      </c>
      <c r="B68" s="28">
        <v>94.7</v>
      </c>
      <c r="C68" s="17">
        <v>95</v>
      </c>
      <c r="D68" s="26">
        <v>99</v>
      </c>
      <c r="E68" s="26"/>
      <c r="F68" s="26"/>
      <c r="G68" s="26"/>
      <c r="H68" s="26"/>
      <c r="I68" s="26"/>
      <c r="J68" s="26"/>
      <c r="K68" s="26"/>
      <c r="L68" s="26"/>
      <c r="M68" s="17">
        <f>SUM(C68:L68)</f>
        <v>194</v>
      </c>
      <c r="N68" s="49">
        <f>IF(COUNT(C68:L68),AVERAGE(C68:L68)," ")</f>
        <v>97</v>
      </c>
      <c r="O68" s="39"/>
    </row>
    <row r="69" spans="2:15" ht="12.75" customHeight="1">
      <c r="B69">
        <f aca="true" t="shared" si="7" ref="B69:L69">SUM(B65:B68)</f>
        <v>382.5</v>
      </c>
      <c r="C69" s="17">
        <f t="shared" si="7"/>
        <v>385</v>
      </c>
      <c r="D69" s="17">
        <f t="shared" si="7"/>
        <v>383</v>
      </c>
      <c r="E69" s="17">
        <f t="shared" si="7"/>
        <v>0</v>
      </c>
      <c r="F69" s="17">
        <f t="shared" si="7"/>
        <v>0</v>
      </c>
      <c r="G69" s="17">
        <f t="shared" si="7"/>
        <v>0</v>
      </c>
      <c r="H69" s="17">
        <f t="shared" si="7"/>
        <v>0</v>
      </c>
      <c r="I69" s="17">
        <f t="shared" si="7"/>
        <v>0</v>
      </c>
      <c r="J69" s="17">
        <f t="shared" si="7"/>
        <v>0</v>
      </c>
      <c r="K69" s="17">
        <f t="shared" si="7"/>
        <v>0</v>
      </c>
      <c r="L69" s="17">
        <f t="shared" si="7"/>
        <v>0</v>
      </c>
      <c r="M69" s="17">
        <f>SUM(C69:L69)</f>
        <v>768</v>
      </c>
      <c r="N69" s="49"/>
      <c r="O69" s="39"/>
    </row>
    <row r="70" spans="1:15" ht="12.75" customHeight="1">
      <c r="A70" s="29" t="s">
        <v>31</v>
      </c>
      <c r="B70" s="1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49" t="str">
        <f>IF(COUNT(C70:L70),AVERAGE(C70:L70)," ")</f>
        <v> </v>
      </c>
      <c r="O70" s="39"/>
    </row>
    <row r="71" spans="1:15" ht="12.75" customHeight="1">
      <c r="A71" s="16" t="s">
        <v>65</v>
      </c>
      <c r="B71" s="17">
        <v>96.1</v>
      </c>
      <c r="C71" s="28">
        <v>97</v>
      </c>
      <c r="D71" s="17">
        <v>96</v>
      </c>
      <c r="E71" s="17"/>
      <c r="F71" s="17"/>
      <c r="G71" s="17"/>
      <c r="H71" s="17"/>
      <c r="I71" s="17"/>
      <c r="J71" s="17"/>
      <c r="K71" s="17"/>
      <c r="L71" s="17"/>
      <c r="M71" s="17">
        <f>SUM(C71:L71)</f>
        <v>193</v>
      </c>
      <c r="N71" s="49">
        <f>IF(COUNT(C71:L71),AVERAGE(C71:L71)," ")</f>
        <v>96.5</v>
      </c>
      <c r="O71" s="39"/>
    </row>
    <row r="72" spans="1:15" ht="12.75" customHeight="1">
      <c r="A72" s="16" t="s">
        <v>66</v>
      </c>
      <c r="B72" s="18">
        <v>95.9</v>
      </c>
      <c r="C72" s="17">
        <v>95</v>
      </c>
      <c r="D72" s="17">
        <v>96</v>
      </c>
      <c r="E72" s="17"/>
      <c r="F72" s="17"/>
      <c r="G72" s="17"/>
      <c r="H72" s="17"/>
      <c r="I72" s="17"/>
      <c r="J72" s="17"/>
      <c r="K72" s="17"/>
      <c r="L72" s="17"/>
      <c r="M72" s="17">
        <f>SUM(C72:L72)</f>
        <v>191</v>
      </c>
      <c r="N72" s="49">
        <f>IF(COUNT(C72:L72),AVERAGE(C72:L72)," ")</f>
        <v>95.5</v>
      </c>
      <c r="O72" s="39"/>
    </row>
    <row r="73" spans="1:15" ht="12.75" customHeight="1">
      <c r="A73" s="16" t="s">
        <v>67</v>
      </c>
      <c r="B73" s="18">
        <v>95.2</v>
      </c>
      <c r="C73" s="35">
        <v>95</v>
      </c>
      <c r="D73" s="26">
        <v>96</v>
      </c>
      <c r="E73" s="26"/>
      <c r="F73" s="26"/>
      <c r="G73" s="26"/>
      <c r="H73" s="26"/>
      <c r="I73" s="26"/>
      <c r="J73" s="26"/>
      <c r="K73" s="26"/>
      <c r="L73" s="26"/>
      <c r="M73" s="17">
        <f>SUM(C73:L73)</f>
        <v>191</v>
      </c>
      <c r="N73" s="49">
        <f>IF(COUNT(C73:L73),AVERAGE(C73:L73)," ")</f>
        <v>95.5</v>
      </c>
      <c r="O73" s="39"/>
    </row>
    <row r="74" spans="1:15" ht="12.75" customHeight="1">
      <c r="A74" s="16" t="s">
        <v>68</v>
      </c>
      <c r="B74" s="17">
        <v>94.7</v>
      </c>
      <c r="C74" s="17">
        <v>97</v>
      </c>
      <c r="D74" s="26">
        <v>96</v>
      </c>
      <c r="E74" s="26"/>
      <c r="F74" s="26"/>
      <c r="G74" s="33"/>
      <c r="H74" s="26"/>
      <c r="I74" s="26"/>
      <c r="J74" s="26"/>
      <c r="K74" s="26"/>
      <c r="L74" s="26"/>
      <c r="M74" s="17">
        <f>SUM(C74:L74)</f>
        <v>193</v>
      </c>
      <c r="N74" s="49">
        <f>IF(COUNT(C74:L74),AVERAGE(C74:L74)," ")</f>
        <v>96.5</v>
      </c>
      <c r="O74" s="39"/>
    </row>
    <row r="75" spans="1:15" ht="12.75" customHeight="1">
      <c r="A75" s="16"/>
      <c r="B75" s="17">
        <f aca="true" t="shared" si="8" ref="B75:L75">SUM(B71:B74)</f>
        <v>381.9</v>
      </c>
      <c r="C75" s="17">
        <f t="shared" si="8"/>
        <v>384</v>
      </c>
      <c r="D75" s="17">
        <f t="shared" si="8"/>
        <v>384</v>
      </c>
      <c r="E75" s="17">
        <f t="shared" si="8"/>
        <v>0</v>
      </c>
      <c r="F75" s="17">
        <f t="shared" si="8"/>
        <v>0</v>
      </c>
      <c r="G75" s="17">
        <f t="shared" si="8"/>
        <v>0</v>
      </c>
      <c r="H75" s="17">
        <f t="shared" si="8"/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>SUM(C75:L75)</f>
        <v>768</v>
      </c>
      <c r="N75" s="49"/>
      <c r="O75" s="39"/>
    </row>
    <row r="76" spans="1:15" ht="12.75" customHeight="1">
      <c r="A76" s="29" t="s">
        <v>13</v>
      </c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49" t="str">
        <f aca="true" t="shared" si="9" ref="N76:N81">IF(COUNT(C76:L76),AVERAGE(C76:L76)," ")</f>
        <v> </v>
      </c>
      <c r="O76" s="39"/>
    </row>
    <row r="77" spans="1:15" ht="12.75" customHeight="1">
      <c r="A77" s="16" t="s">
        <v>61</v>
      </c>
      <c r="B77" s="18">
        <v>96</v>
      </c>
      <c r="C77" s="17"/>
      <c r="D77" s="17"/>
      <c r="E77" s="17"/>
      <c r="F77" s="17"/>
      <c r="G77" s="13"/>
      <c r="H77" s="17"/>
      <c r="I77" s="17"/>
      <c r="J77" s="17"/>
      <c r="K77" s="17"/>
      <c r="L77" s="17"/>
      <c r="M77" s="17">
        <f aca="true" t="shared" si="10" ref="M77:M82">SUM(C77:L77)</f>
        <v>0</v>
      </c>
      <c r="N77" s="49" t="str">
        <f t="shared" si="9"/>
        <v> </v>
      </c>
      <c r="O77" s="39"/>
    </row>
    <row r="78" spans="1:15" ht="12.75" customHeight="1">
      <c r="A78" s="16" t="s">
        <v>62</v>
      </c>
      <c r="B78" s="17">
        <v>95.6</v>
      </c>
      <c r="C78" s="17">
        <v>92</v>
      </c>
      <c r="D78" s="17">
        <v>97</v>
      </c>
      <c r="E78" s="17"/>
      <c r="F78" s="17"/>
      <c r="G78" s="17"/>
      <c r="H78" s="17"/>
      <c r="I78" s="13"/>
      <c r="J78" s="17"/>
      <c r="K78" s="17"/>
      <c r="L78" s="17"/>
      <c r="M78" s="17">
        <f t="shared" si="10"/>
        <v>189</v>
      </c>
      <c r="N78" s="49">
        <f t="shared" si="9"/>
        <v>94.5</v>
      </c>
      <c r="O78" s="39"/>
    </row>
    <row r="79" spans="1:15" ht="12.75" customHeight="1">
      <c r="A79" s="16" t="s">
        <v>63</v>
      </c>
      <c r="B79" s="18">
        <v>95.4</v>
      </c>
      <c r="C79" s="17">
        <v>96</v>
      </c>
      <c r="D79" s="26">
        <v>97</v>
      </c>
      <c r="E79" s="26"/>
      <c r="F79" s="26"/>
      <c r="G79" s="26"/>
      <c r="H79" s="26"/>
      <c r="I79" s="26"/>
      <c r="J79" s="26"/>
      <c r="K79" s="26"/>
      <c r="L79" s="26"/>
      <c r="M79" s="17">
        <f t="shared" si="10"/>
        <v>193</v>
      </c>
      <c r="N79" s="49">
        <f t="shared" si="9"/>
        <v>96.5</v>
      </c>
      <c r="O79" s="39"/>
    </row>
    <row r="80" spans="1:15" ht="12.75" customHeight="1">
      <c r="A80" s="16" t="s">
        <v>64</v>
      </c>
      <c r="B80" s="17">
        <v>94.5</v>
      </c>
      <c r="C80" s="17">
        <v>93</v>
      </c>
      <c r="D80" s="26">
        <v>97</v>
      </c>
      <c r="E80" s="26"/>
      <c r="F80" s="26"/>
      <c r="G80" s="26"/>
      <c r="H80" s="26"/>
      <c r="I80" s="26"/>
      <c r="J80" s="26"/>
      <c r="K80" s="26"/>
      <c r="L80" s="26"/>
      <c r="M80" s="17">
        <f t="shared" si="10"/>
        <v>190</v>
      </c>
      <c r="N80" s="49">
        <f t="shared" si="9"/>
        <v>95</v>
      </c>
      <c r="O80" s="39"/>
    </row>
    <row r="81" spans="1:15" ht="12.75" customHeight="1">
      <c r="A81" s="16" t="s">
        <v>146</v>
      </c>
      <c r="B81" s="17">
        <v>90.2</v>
      </c>
      <c r="C81" s="17">
        <v>89</v>
      </c>
      <c r="D81" s="26">
        <v>91</v>
      </c>
      <c r="E81" s="26"/>
      <c r="F81" s="26"/>
      <c r="G81" s="26"/>
      <c r="H81" s="26"/>
      <c r="I81" s="26"/>
      <c r="J81" s="26"/>
      <c r="K81" s="26"/>
      <c r="L81" s="26"/>
      <c r="M81" s="17">
        <f t="shared" si="10"/>
        <v>180</v>
      </c>
      <c r="N81" s="49">
        <f t="shared" si="9"/>
        <v>90</v>
      </c>
      <c r="O81" s="39"/>
    </row>
    <row r="82" spans="1:15" ht="12.75" customHeight="1">
      <c r="A82" s="6"/>
      <c r="B82" s="18">
        <f>SUM(B77:B80)</f>
        <v>381.5</v>
      </c>
      <c r="C82" s="17">
        <f aca="true" t="shared" si="11" ref="C82:L82">SUM(C77:C81)</f>
        <v>370</v>
      </c>
      <c r="D82" s="17">
        <f t="shared" si="11"/>
        <v>382</v>
      </c>
      <c r="E82" s="17">
        <f t="shared" si="11"/>
        <v>0</v>
      </c>
      <c r="F82" s="17">
        <f t="shared" si="11"/>
        <v>0</v>
      </c>
      <c r="G82" s="17">
        <f t="shared" si="11"/>
        <v>0</v>
      </c>
      <c r="H82" s="17">
        <f t="shared" si="11"/>
        <v>0</v>
      </c>
      <c r="I82" s="17">
        <f t="shared" si="11"/>
        <v>0</v>
      </c>
      <c r="J82" s="17">
        <f t="shared" si="11"/>
        <v>0</v>
      </c>
      <c r="K82" s="17">
        <f t="shared" si="11"/>
        <v>0</v>
      </c>
      <c r="L82" s="17">
        <f t="shared" si="11"/>
        <v>0</v>
      </c>
      <c r="M82" s="17">
        <f t="shared" si="10"/>
        <v>752</v>
      </c>
      <c r="N82" s="17"/>
      <c r="O82" s="39"/>
    </row>
    <row r="83" spans="1:15" ht="12.75" customHeight="1">
      <c r="A83" s="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39"/>
    </row>
    <row r="84" spans="1:15" ht="12.75" customHeight="1">
      <c r="A84" s="6"/>
      <c r="B84" s="17"/>
      <c r="C84" s="17"/>
      <c r="D84" s="22" t="s">
        <v>7</v>
      </c>
      <c r="E84" s="19" t="s">
        <v>8</v>
      </c>
      <c r="F84" s="19" t="s">
        <v>9</v>
      </c>
      <c r="G84" s="19" t="s">
        <v>10</v>
      </c>
      <c r="H84" s="19" t="s">
        <v>11</v>
      </c>
      <c r="I84" s="19" t="s">
        <v>12</v>
      </c>
      <c r="J84" s="17"/>
      <c r="K84" s="17"/>
      <c r="L84" s="17"/>
      <c r="M84" s="17"/>
      <c r="N84" s="17"/>
      <c r="O84" s="39"/>
    </row>
    <row r="85" spans="1:15" ht="12.75" customHeight="1">
      <c r="A85" s="15" t="str">
        <f>+A58</f>
        <v>Bodmin A</v>
      </c>
      <c r="B85" s="17"/>
      <c r="C85" s="17"/>
      <c r="D85" s="26">
        <f>+J51</f>
        <v>2</v>
      </c>
      <c r="E85" s="26">
        <v>2</v>
      </c>
      <c r="F85" s="26">
        <v>0</v>
      </c>
      <c r="G85" s="26">
        <v>0</v>
      </c>
      <c r="H85" s="26">
        <f>+E85*2+F85</f>
        <v>4</v>
      </c>
      <c r="I85" s="26">
        <f>+M63</f>
        <v>775</v>
      </c>
      <c r="J85" s="17"/>
      <c r="K85" s="17"/>
      <c r="L85" s="17"/>
      <c r="M85" s="17"/>
      <c r="N85" s="17"/>
      <c r="O85" s="39"/>
    </row>
    <row r="86" spans="1:15" ht="12.75" customHeight="1">
      <c r="A86" s="15" t="str">
        <f>+A64</f>
        <v>Helston A</v>
      </c>
      <c r="B86" s="17"/>
      <c r="C86" s="17"/>
      <c r="D86" s="26">
        <f>+J51</f>
        <v>2</v>
      </c>
      <c r="E86" s="26">
        <v>2</v>
      </c>
      <c r="F86" s="26">
        <v>0</v>
      </c>
      <c r="G86" s="26">
        <v>0</v>
      </c>
      <c r="H86" s="26">
        <f>+E86*2+F86</f>
        <v>4</v>
      </c>
      <c r="I86" s="26">
        <f>+M69</f>
        <v>768</v>
      </c>
      <c r="J86" s="17"/>
      <c r="K86" s="17"/>
      <c r="L86" s="17"/>
      <c r="M86" s="17"/>
      <c r="N86" s="17"/>
      <c r="O86" s="39"/>
    </row>
    <row r="87" spans="1:15" ht="12.75" customHeight="1">
      <c r="A87" s="15" t="str">
        <f>+A70</f>
        <v>City of Truro C</v>
      </c>
      <c r="B87" s="17"/>
      <c r="C87" s="17"/>
      <c r="D87" s="26">
        <f>+J51</f>
        <v>2</v>
      </c>
      <c r="E87" s="26">
        <v>0</v>
      </c>
      <c r="F87" s="26">
        <v>0</v>
      </c>
      <c r="G87" s="26">
        <v>2</v>
      </c>
      <c r="H87" s="26">
        <f>+E87*2+F87</f>
        <v>0</v>
      </c>
      <c r="I87" s="26">
        <f>+M75</f>
        <v>768</v>
      </c>
      <c r="J87" s="17"/>
      <c r="K87" s="17"/>
      <c r="L87" s="17"/>
      <c r="M87" s="17"/>
      <c r="N87" s="17"/>
      <c r="O87" s="39"/>
    </row>
    <row r="88" spans="1:15" ht="12.75" customHeight="1">
      <c r="A88" s="15" t="str">
        <f>+A76</f>
        <v>Penzance &amp; St. Ives B</v>
      </c>
      <c r="B88" s="17"/>
      <c r="C88" s="17"/>
      <c r="D88" s="26">
        <f>+J51</f>
        <v>2</v>
      </c>
      <c r="E88" s="26">
        <v>0</v>
      </c>
      <c r="F88" s="26">
        <v>0</v>
      </c>
      <c r="G88" s="26">
        <v>2</v>
      </c>
      <c r="H88" s="26">
        <f>+E88*2+F88</f>
        <v>0</v>
      </c>
      <c r="I88" s="26">
        <f>+M82</f>
        <v>752</v>
      </c>
      <c r="J88" s="17"/>
      <c r="K88" s="17"/>
      <c r="L88" s="17"/>
      <c r="M88" s="17"/>
      <c r="N88" s="17"/>
      <c r="O88" s="39"/>
    </row>
    <row r="89" spans="1:15" ht="12.75" customHeight="1">
      <c r="A89" s="51"/>
      <c r="B89" s="51"/>
      <c r="C89" s="39"/>
      <c r="D89" s="39"/>
      <c r="E89" s="52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12.75" customHeight="1">
      <c r="A90" s="51"/>
      <c r="B90" s="51"/>
      <c r="C90" s="39"/>
      <c r="D90" s="39"/>
      <c r="E90" s="39"/>
      <c r="F90" s="52"/>
      <c r="G90" s="39"/>
      <c r="H90" s="39"/>
      <c r="I90" s="39"/>
      <c r="J90" s="39"/>
      <c r="K90" s="39"/>
      <c r="L90" s="39"/>
      <c r="M90" s="39"/>
      <c r="N90" s="39"/>
      <c r="O90" s="39"/>
    </row>
    <row r="91" spans="1:15" ht="12.75" customHeight="1">
      <c r="A91" s="8"/>
      <c r="B91" s="8"/>
      <c r="E91" s="48" t="s">
        <v>5</v>
      </c>
      <c r="O91" s="39"/>
    </row>
    <row r="92" spans="1:15" ht="12.75" customHeight="1">
      <c r="A92" s="8"/>
      <c r="B92" s="8"/>
      <c r="F92" s="48" t="s">
        <v>6</v>
      </c>
      <c r="O92" s="39"/>
    </row>
    <row r="93" spans="5:15" ht="12.75" customHeight="1">
      <c r="E93" s="1"/>
      <c r="G93" s="48" t="s">
        <v>4</v>
      </c>
      <c r="O93" s="39"/>
    </row>
    <row r="94" spans="7:15" ht="12.75" customHeight="1">
      <c r="G94" s="48" t="s">
        <v>38</v>
      </c>
      <c r="O94" s="39"/>
    </row>
    <row r="95" spans="6:15" ht="12.75" customHeight="1">
      <c r="F95" s="48" t="s">
        <v>26</v>
      </c>
      <c r="J95" s="13">
        <v>3</v>
      </c>
      <c r="O95" s="39"/>
    </row>
    <row r="96" spans="4:15" ht="12.75" customHeight="1">
      <c r="D96" s="4"/>
      <c r="E96" s="4"/>
      <c r="F96" s="2"/>
      <c r="O96" s="39"/>
    </row>
    <row r="97" spans="1:15" ht="12.75" customHeight="1">
      <c r="A97" s="2"/>
      <c r="B97" s="2" t="str">
        <f>+A102</f>
        <v>Bodmin A</v>
      </c>
      <c r="C97" s="9"/>
      <c r="D97" s="4"/>
      <c r="E97" s="4"/>
      <c r="F97" s="13">
        <f>+E107</f>
        <v>385</v>
      </c>
      <c r="H97" s="48" t="s">
        <v>150</v>
      </c>
      <c r="J97" s="2" t="str">
        <f>+A108</f>
        <v>Helston A</v>
      </c>
      <c r="K97" s="11"/>
      <c r="L97" s="7"/>
      <c r="M97" s="7"/>
      <c r="N97" s="13">
        <f>+E113</f>
        <v>379</v>
      </c>
      <c r="O97" s="39"/>
    </row>
    <row r="98" spans="1:15" ht="12.75" customHeight="1">
      <c r="A98" s="2"/>
      <c r="B98" s="2"/>
      <c r="C98" s="10"/>
      <c r="D98" s="4"/>
      <c r="E98" s="4"/>
      <c r="F98" s="2"/>
      <c r="H98" s="10"/>
      <c r="I98" s="2"/>
      <c r="J98" s="2"/>
      <c r="L98" s="2"/>
      <c r="M98" s="2"/>
      <c r="N98" s="2"/>
      <c r="O98" s="39"/>
    </row>
    <row r="99" spans="1:15" ht="12.75" customHeight="1">
      <c r="A99" s="6"/>
      <c r="B99" s="10" t="str">
        <f>+A114</f>
        <v>City of Truro C</v>
      </c>
      <c r="D99" s="5"/>
      <c r="E99" s="5"/>
      <c r="F99" s="13">
        <f>+E119</f>
        <v>381</v>
      </c>
      <c r="H99" s="48" t="s">
        <v>151</v>
      </c>
      <c r="J99" s="2" t="str">
        <f>+A120</f>
        <v>Penzance &amp; St. Ives B</v>
      </c>
      <c r="L99" s="2"/>
      <c r="M99" s="2"/>
      <c r="N99" s="13">
        <f>+E127</f>
        <v>382</v>
      </c>
      <c r="O99" s="39"/>
    </row>
    <row r="100" spans="1:15" ht="12.75" customHeight="1">
      <c r="A100" s="59"/>
      <c r="B100" s="6"/>
      <c r="C100" s="11"/>
      <c r="D100" s="7"/>
      <c r="E100" s="7"/>
      <c r="F100" s="5"/>
      <c r="G100" s="5"/>
      <c r="H100" s="12"/>
      <c r="I100" s="5"/>
      <c r="J100" s="5"/>
      <c r="K100" s="5"/>
      <c r="L100" s="5"/>
      <c r="M100" s="5"/>
      <c r="N100" s="5"/>
      <c r="O100" s="39"/>
    </row>
    <row r="101" spans="1:15" ht="12.75" customHeight="1">
      <c r="A101" s="6"/>
      <c r="B101" s="4" t="s">
        <v>1</v>
      </c>
      <c r="C101" s="10" t="s">
        <v>3</v>
      </c>
      <c r="D101" s="7"/>
      <c r="E101" s="7"/>
      <c r="F101" s="5"/>
      <c r="G101" s="5"/>
      <c r="H101" s="12"/>
      <c r="I101" s="5"/>
      <c r="J101" s="5"/>
      <c r="K101" s="5"/>
      <c r="L101" s="5"/>
      <c r="M101" s="5"/>
      <c r="N101" s="5"/>
      <c r="O101" s="39"/>
    </row>
    <row r="102" spans="1:15" ht="12.75" customHeight="1">
      <c r="A102" s="3" t="s">
        <v>34</v>
      </c>
      <c r="B102" s="4" t="s">
        <v>0</v>
      </c>
      <c r="C102" s="7">
        <v>1</v>
      </c>
      <c r="D102" s="7">
        <v>2</v>
      </c>
      <c r="E102" s="7">
        <v>3</v>
      </c>
      <c r="F102" s="7">
        <v>4</v>
      </c>
      <c r="G102" s="7">
        <v>5</v>
      </c>
      <c r="H102" s="7">
        <v>6</v>
      </c>
      <c r="I102" s="7">
        <v>7</v>
      </c>
      <c r="J102" s="7">
        <v>8</v>
      </c>
      <c r="K102" s="7">
        <v>9</v>
      </c>
      <c r="L102" s="7">
        <v>10</v>
      </c>
      <c r="M102" s="14" t="s">
        <v>2</v>
      </c>
      <c r="N102" s="14" t="s">
        <v>0</v>
      </c>
      <c r="O102" s="39"/>
    </row>
    <row r="103" spans="1:15" ht="12.75" customHeight="1">
      <c r="A103" t="s">
        <v>69</v>
      </c>
      <c r="B103" s="34">
        <v>97.6</v>
      </c>
      <c r="C103" s="17">
        <v>98</v>
      </c>
      <c r="D103" s="17">
        <v>99</v>
      </c>
      <c r="E103" s="13">
        <v>100</v>
      </c>
      <c r="F103" s="17"/>
      <c r="G103" s="17"/>
      <c r="H103" s="17"/>
      <c r="I103" s="17"/>
      <c r="J103" s="17"/>
      <c r="K103" s="17"/>
      <c r="L103" s="17"/>
      <c r="M103" s="17">
        <f>SUM(C103:L103)</f>
        <v>297</v>
      </c>
      <c r="N103" s="49">
        <f>IF(COUNT(C103:L103),AVERAGE(C103:L103)," ")</f>
        <v>99</v>
      </c>
      <c r="O103" s="39"/>
    </row>
    <row r="104" spans="1:15" ht="12.75" customHeight="1">
      <c r="A104" t="s">
        <v>70</v>
      </c>
      <c r="B104" s="34">
        <v>95.8</v>
      </c>
      <c r="C104" s="28">
        <v>95</v>
      </c>
      <c r="D104" s="17">
        <v>95</v>
      </c>
      <c r="E104" s="17">
        <v>96</v>
      </c>
      <c r="F104" s="17"/>
      <c r="G104" s="17"/>
      <c r="H104" s="17"/>
      <c r="I104" s="17"/>
      <c r="J104" s="17"/>
      <c r="K104" s="17"/>
      <c r="L104" s="17"/>
      <c r="M104" s="17">
        <f>SUM(C104:L104)</f>
        <v>286</v>
      </c>
      <c r="N104" s="49">
        <f>IF(COUNT(C104:L104),AVERAGE(C104:L104)," ")</f>
        <v>95.33333333333333</v>
      </c>
      <c r="O104" s="39"/>
    </row>
    <row r="105" spans="1:15" ht="12.75" customHeight="1">
      <c r="A105" t="s">
        <v>71</v>
      </c>
      <c r="B105" s="34">
        <v>95.1</v>
      </c>
      <c r="C105" s="28">
        <v>98</v>
      </c>
      <c r="D105" s="26">
        <v>97</v>
      </c>
      <c r="E105" s="26">
        <v>94</v>
      </c>
      <c r="F105" s="26"/>
      <c r="G105" s="26"/>
      <c r="H105" s="26"/>
      <c r="I105" s="26"/>
      <c r="J105" s="26"/>
      <c r="K105" s="26"/>
      <c r="L105" s="26"/>
      <c r="M105" s="17">
        <f>SUM(C105:L105)</f>
        <v>289</v>
      </c>
      <c r="N105" s="49">
        <f>IF(COUNT(C105:L105),AVERAGE(C105:L105)," ")</f>
        <v>96.33333333333333</v>
      </c>
      <c r="O105" s="39"/>
    </row>
    <row r="106" spans="1:15" ht="12.75" customHeight="1">
      <c r="A106" t="s">
        <v>72</v>
      </c>
      <c r="B106" s="34">
        <v>95.1</v>
      </c>
      <c r="C106" s="17">
        <v>95</v>
      </c>
      <c r="D106" s="26">
        <v>98</v>
      </c>
      <c r="E106" s="26">
        <v>95</v>
      </c>
      <c r="F106" s="26"/>
      <c r="G106" s="33"/>
      <c r="H106" s="26"/>
      <c r="I106" s="26"/>
      <c r="J106" s="26"/>
      <c r="K106" s="26"/>
      <c r="L106" s="26"/>
      <c r="M106" s="17">
        <f>SUM(C106:L106)</f>
        <v>288</v>
      </c>
      <c r="N106" s="49">
        <f>IF(COUNT(C106:L106),AVERAGE(C106:L106)," ")</f>
        <v>96</v>
      </c>
      <c r="O106" s="39"/>
    </row>
    <row r="107" spans="2:15" ht="12.75" customHeight="1">
      <c r="B107" s="18">
        <f aca="true" t="shared" si="12" ref="B107:L107">SUM(B103:B106)</f>
        <v>383.6</v>
      </c>
      <c r="C107" s="17">
        <f t="shared" si="12"/>
        <v>386</v>
      </c>
      <c r="D107" s="17">
        <f t="shared" si="12"/>
        <v>389</v>
      </c>
      <c r="E107" s="17">
        <f t="shared" si="12"/>
        <v>385</v>
      </c>
      <c r="F107" s="17">
        <f t="shared" si="12"/>
        <v>0</v>
      </c>
      <c r="G107" s="17">
        <f t="shared" si="12"/>
        <v>0</v>
      </c>
      <c r="H107" s="17">
        <f t="shared" si="12"/>
        <v>0</v>
      </c>
      <c r="I107" s="17">
        <f t="shared" si="12"/>
        <v>0</v>
      </c>
      <c r="J107" s="17">
        <f t="shared" si="12"/>
        <v>0</v>
      </c>
      <c r="K107" s="17">
        <f t="shared" si="12"/>
        <v>0</v>
      </c>
      <c r="L107" s="17">
        <f t="shared" si="12"/>
        <v>0</v>
      </c>
      <c r="M107" s="17">
        <f>SUM(C107:L107)</f>
        <v>1160</v>
      </c>
      <c r="N107" s="49"/>
      <c r="O107" s="39"/>
    </row>
    <row r="108" spans="1:15" ht="12.75" customHeight="1">
      <c r="A108" s="3" t="s">
        <v>33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49" t="str">
        <f>IF(COUNT(C108:L108),AVERAGE(C108:L108)," ")</f>
        <v> </v>
      </c>
      <c r="O108" s="39"/>
    </row>
    <row r="109" spans="1:15" ht="12.75" customHeight="1">
      <c r="A109" s="16" t="s">
        <v>73</v>
      </c>
      <c r="B109" s="17">
        <v>96.3</v>
      </c>
      <c r="C109" s="28">
        <v>98</v>
      </c>
      <c r="D109" s="28">
        <v>98</v>
      </c>
      <c r="E109" s="17">
        <v>97</v>
      </c>
      <c r="F109" s="17"/>
      <c r="G109" s="17"/>
      <c r="H109" s="17"/>
      <c r="I109" s="17"/>
      <c r="J109" s="17"/>
      <c r="K109" s="17"/>
      <c r="L109" s="17"/>
      <c r="M109" s="17">
        <f>SUM(C109:L109)</f>
        <v>293</v>
      </c>
      <c r="N109" s="49">
        <f>IF(COUNT(C109:L109),AVERAGE(C109:L109)," ")</f>
        <v>97.66666666666667</v>
      </c>
      <c r="O109" s="39"/>
    </row>
    <row r="110" spans="1:15" ht="12.75" customHeight="1">
      <c r="A110" s="16" t="s">
        <v>74</v>
      </c>
      <c r="B110" s="18">
        <v>96</v>
      </c>
      <c r="C110" s="17">
        <v>95</v>
      </c>
      <c r="D110" s="17">
        <v>94</v>
      </c>
      <c r="E110" s="17">
        <v>95</v>
      </c>
      <c r="F110" s="17"/>
      <c r="G110" s="17"/>
      <c r="H110" s="17"/>
      <c r="I110" s="17"/>
      <c r="J110" s="17"/>
      <c r="K110" s="17"/>
      <c r="L110" s="17"/>
      <c r="M110" s="17">
        <f>SUM(C110:L110)</f>
        <v>284</v>
      </c>
      <c r="N110" s="49">
        <f>IF(COUNT(C110:L110),AVERAGE(C110:L110)," ")</f>
        <v>94.66666666666667</v>
      </c>
      <c r="O110" s="39"/>
    </row>
    <row r="111" spans="1:15" ht="12.75" customHeight="1">
      <c r="A111" s="16" t="s">
        <v>75</v>
      </c>
      <c r="B111" s="28">
        <v>95.5</v>
      </c>
      <c r="C111" s="17">
        <v>97</v>
      </c>
      <c r="D111" s="26">
        <v>92</v>
      </c>
      <c r="E111" s="26">
        <v>92</v>
      </c>
      <c r="F111" s="26"/>
      <c r="G111" s="26"/>
      <c r="H111" s="26"/>
      <c r="I111" s="26"/>
      <c r="J111" s="26"/>
      <c r="K111" s="26"/>
      <c r="L111" s="26"/>
      <c r="M111" s="17">
        <f>SUM(C111:L111)</f>
        <v>281</v>
      </c>
      <c r="N111" s="49">
        <f>IF(COUNT(C111:L111),AVERAGE(C111:L111)," ")</f>
        <v>93.66666666666667</v>
      </c>
      <c r="O111" s="39"/>
    </row>
    <row r="112" spans="1:15" ht="12.75" customHeight="1">
      <c r="A112" s="27" t="s">
        <v>76</v>
      </c>
      <c r="B112" s="28">
        <v>94.7</v>
      </c>
      <c r="C112" s="17">
        <v>95</v>
      </c>
      <c r="D112" s="26">
        <v>99</v>
      </c>
      <c r="E112" s="26">
        <v>95</v>
      </c>
      <c r="F112" s="26"/>
      <c r="G112" s="26"/>
      <c r="H112" s="26"/>
      <c r="I112" s="26"/>
      <c r="J112" s="26"/>
      <c r="K112" s="26"/>
      <c r="L112" s="26"/>
      <c r="M112" s="17">
        <f>SUM(C112:L112)</f>
        <v>289</v>
      </c>
      <c r="N112" s="49">
        <f>IF(COUNT(C112:L112),AVERAGE(C112:L112)," ")</f>
        <v>96.33333333333333</v>
      </c>
      <c r="O112" s="39"/>
    </row>
    <row r="113" spans="2:15" ht="12.75" customHeight="1">
      <c r="B113">
        <f aca="true" t="shared" si="13" ref="B113:L113">SUM(B109:B112)</f>
        <v>382.5</v>
      </c>
      <c r="C113" s="17">
        <f t="shared" si="13"/>
        <v>385</v>
      </c>
      <c r="D113" s="17">
        <f t="shared" si="13"/>
        <v>383</v>
      </c>
      <c r="E113" s="17">
        <f t="shared" si="13"/>
        <v>379</v>
      </c>
      <c r="F113" s="17">
        <f t="shared" si="13"/>
        <v>0</v>
      </c>
      <c r="G113" s="17">
        <f t="shared" si="13"/>
        <v>0</v>
      </c>
      <c r="H113" s="17">
        <f t="shared" si="13"/>
        <v>0</v>
      </c>
      <c r="I113" s="17">
        <f t="shared" si="13"/>
        <v>0</v>
      </c>
      <c r="J113" s="17">
        <f t="shared" si="13"/>
        <v>0</v>
      </c>
      <c r="K113" s="17">
        <f t="shared" si="13"/>
        <v>0</v>
      </c>
      <c r="L113" s="17">
        <f t="shared" si="13"/>
        <v>0</v>
      </c>
      <c r="M113" s="17">
        <f>SUM(C113:L113)</f>
        <v>1147</v>
      </c>
      <c r="N113" s="49"/>
      <c r="O113" s="39"/>
    </row>
    <row r="114" spans="1:15" ht="12.75" customHeight="1">
      <c r="A114" s="29" t="s">
        <v>31</v>
      </c>
      <c r="B114" s="1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49" t="str">
        <f>IF(COUNT(C114:L114),AVERAGE(C114:L114)," ")</f>
        <v> </v>
      </c>
      <c r="O114" s="39"/>
    </row>
    <row r="115" spans="1:15" ht="12.75" customHeight="1">
      <c r="A115" s="16" t="s">
        <v>65</v>
      </c>
      <c r="B115" s="17">
        <v>96.1</v>
      </c>
      <c r="C115" s="28">
        <v>97</v>
      </c>
      <c r="D115" s="17">
        <v>96</v>
      </c>
      <c r="E115" s="17">
        <v>96</v>
      </c>
      <c r="F115" s="17"/>
      <c r="G115" s="17"/>
      <c r="H115" s="17"/>
      <c r="I115" s="17"/>
      <c r="J115" s="17"/>
      <c r="K115" s="17"/>
      <c r="L115" s="17"/>
      <c r="M115" s="17">
        <f>SUM(C115:L115)</f>
        <v>289</v>
      </c>
      <c r="N115" s="49">
        <f>IF(COUNT(C115:L115),AVERAGE(C115:L115)," ")</f>
        <v>96.33333333333333</v>
      </c>
      <c r="O115" s="39"/>
    </row>
    <row r="116" spans="1:15" ht="12.75" customHeight="1">
      <c r="A116" s="16" t="s">
        <v>66</v>
      </c>
      <c r="B116" s="18">
        <v>95.9</v>
      </c>
      <c r="C116" s="17">
        <v>95</v>
      </c>
      <c r="D116" s="17">
        <v>96</v>
      </c>
      <c r="E116" s="17">
        <v>95</v>
      </c>
      <c r="F116" s="17"/>
      <c r="G116" s="17"/>
      <c r="H116" s="17"/>
      <c r="I116" s="17"/>
      <c r="J116" s="17"/>
      <c r="K116" s="17"/>
      <c r="L116" s="17"/>
      <c r="M116" s="17">
        <f>SUM(C116:L116)</f>
        <v>286</v>
      </c>
      <c r="N116" s="49">
        <f>IF(COUNT(C116:L116),AVERAGE(C116:L116)," ")</f>
        <v>95.33333333333333</v>
      </c>
      <c r="O116" s="39"/>
    </row>
    <row r="117" spans="1:15" ht="12.75" customHeight="1">
      <c r="A117" s="16" t="s">
        <v>67</v>
      </c>
      <c r="B117" s="18">
        <v>95.2</v>
      </c>
      <c r="C117" s="35">
        <v>95</v>
      </c>
      <c r="D117" s="26">
        <v>96</v>
      </c>
      <c r="E117" s="26">
        <v>97</v>
      </c>
      <c r="F117" s="26"/>
      <c r="G117" s="26"/>
      <c r="H117" s="26"/>
      <c r="I117" s="26"/>
      <c r="J117" s="26"/>
      <c r="K117" s="26"/>
      <c r="L117" s="26"/>
      <c r="M117" s="17">
        <f>SUM(C117:L117)</f>
        <v>288</v>
      </c>
      <c r="N117" s="49">
        <f>IF(COUNT(C117:L117),AVERAGE(C117:L117)," ")</f>
        <v>96</v>
      </c>
      <c r="O117" s="39"/>
    </row>
    <row r="118" spans="1:15" ht="12.75" customHeight="1">
      <c r="A118" s="16" t="s">
        <v>68</v>
      </c>
      <c r="B118" s="17">
        <v>94.7</v>
      </c>
      <c r="C118" s="17">
        <v>97</v>
      </c>
      <c r="D118" s="26">
        <v>96</v>
      </c>
      <c r="E118" s="26">
        <v>93</v>
      </c>
      <c r="F118" s="26"/>
      <c r="G118" s="33"/>
      <c r="H118" s="26"/>
      <c r="I118" s="26"/>
      <c r="J118" s="26"/>
      <c r="K118" s="26"/>
      <c r="L118" s="26"/>
      <c r="M118" s="17">
        <f>SUM(C118:L118)</f>
        <v>286</v>
      </c>
      <c r="N118" s="49">
        <f>IF(COUNT(C118:L118),AVERAGE(C118:L118)," ")</f>
        <v>95.33333333333333</v>
      </c>
      <c r="O118" s="39"/>
    </row>
    <row r="119" spans="1:15" ht="12.75" customHeight="1">
      <c r="A119" s="16"/>
      <c r="B119" s="17">
        <f aca="true" t="shared" si="14" ref="B119:L119">SUM(B115:B118)</f>
        <v>381.9</v>
      </c>
      <c r="C119" s="17">
        <f t="shared" si="14"/>
        <v>384</v>
      </c>
      <c r="D119" s="17">
        <f t="shared" si="14"/>
        <v>384</v>
      </c>
      <c r="E119" s="17">
        <f t="shared" si="14"/>
        <v>381</v>
      </c>
      <c r="F119" s="17">
        <f t="shared" si="14"/>
        <v>0</v>
      </c>
      <c r="G119" s="17">
        <f t="shared" si="14"/>
        <v>0</v>
      </c>
      <c r="H119" s="17">
        <f t="shared" si="14"/>
        <v>0</v>
      </c>
      <c r="I119" s="17">
        <f t="shared" si="14"/>
        <v>0</v>
      </c>
      <c r="J119" s="17">
        <f t="shared" si="14"/>
        <v>0</v>
      </c>
      <c r="K119" s="17">
        <f t="shared" si="14"/>
        <v>0</v>
      </c>
      <c r="L119" s="17">
        <f t="shared" si="14"/>
        <v>0</v>
      </c>
      <c r="M119" s="17">
        <f>SUM(C119:L119)</f>
        <v>1149</v>
      </c>
      <c r="N119" s="49"/>
      <c r="O119" s="39"/>
    </row>
    <row r="120" spans="1:15" ht="12.75" customHeight="1">
      <c r="A120" s="29" t="s">
        <v>13</v>
      </c>
      <c r="B120" s="19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49" t="str">
        <f aca="true" t="shared" si="15" ref="N120:N125">IF(COUNT(C120:L120),AVERAGE(C120:L120)," ")</f>
        <v> </v>
      </c>
      <c r="O120" s="39"/>
    </row>
    <row r="121" spans="1:15" ht="12.75" customHeight="1">
      <c r="A121" s="16" t="s">
        <v>61</v>
      </c>
      <c r="B121" s="18">
        <v>96</v>
      </c>
      <c r="C121" s="17"/>
      <c r="D121" s="17"/>
      <c r="E121" s="17"/>
      <c r="F121" s="17"/>
      <c r="G121" s="13"/>
      <c r="H121" s="17"/>
      <c r="I121" s="17"/>
      <c r="J121" s="17"/>
      <c r="K121" s="17"/>
      <c r="L121" s="17"/>
      <c r="M121" s="17">
        <f aca="true" t="shared" si="16" ref="M121:M127">SUM(C121:L121)</f>
        <v>0</v>
      </c>
      <c r="N121" s="49" t="str">
        <f t="shared" si="15"/>
        <v> </v>
      </c>
      <c r="O121" s="39"/>
    </row>
    <row r="122" spans="1:15" ht="12.75" customHeight="1">
      <c r="A122" s="16" t="s">
        <v>62</v>
      </c>
      <c r="B122" s="17">
        <v>95.6</v>
      </c>
      <c r="C122" s="17">
        <v>92</v>
      </c>
      <c r="D122" s="17">
        <v>97</v>
      </c>
      <c r="E122" s="17">
        <v>96</v>
      </c>
      <c r="F122" s="17"/>
      <c r="G122" s="17"/>
      <c r="H122" s="17"/>
      <c r="I122" s="13"/>
      <c r="J122" s="17"/>
      <c r="K122" s="17"/>
      <c r="L122" s="17"/>
      <c r="M122" s="17">
        <f t="shared" si="16"/>
        <v>285</v>
      </c>
      <c r="N122" s="49">
        <f t="shared" si="15"/>
        <v>95</v>
      </c>
      <c r="O122" s="39"/>
    </row>
    <row r="123" spans="1:15" ht="12.75" customHeight="1">
      <c r="A123" s="16" t="s">
        <v>63</v>
      </c>
      <c r="B123" s="18">
        <v>95.4</v>
      </c>
      <c r="C123" s="17">
        <v>96</v>
      </c>
      <c r="D123" s="26">
        <v>97</v>
      </c>
      <c r="E123" s="26">
        <v>95</v>
      </c>
      <c r="F123" s="26"/>
      <c r="G123" s="26"/>
      <c r="H123" s="26"/>
      <c r="I123" s="26"/>
      <c r="J123" s="26"/>
      <c r="K123" s="26"/>
      <c r="L123" s="26"/>
      <c r="M123" s="17">
        <f t="shared" si="16"/>
        <v>288</v>
      </c>
      <c r="N123" s="49">
        <f t="shared" si="15"/>
        <v>96</v>
      </c>
      <c r="O123" s="39"/>
    </row>
    <row r="124" spans="1:15" ht="12.75" customHeight="1">
      <c r="A124" s="16" t="s">
        <v>64</v>
      </c>
      <c r="B124" s="17">
        <v>94.5</v>
      </c>
      <c r="C124" s="17">
        <v>93</v>
      </c>
      <c r="D124" s="26">
        <v>97</v>
      </c>
      <c r="E124" s="26">
        <v>97</v>
      </c>
      <c r="F124" s="26"/>
      <c r="G124" s="26"/>
      <c r="H124" s="26"/>
      <c r="I124" s="26"/>
      <c r="J124" s="26"/>
      <c r="K124" s="26"/>
      <c r="L124" s="26"/>
      <c r="M124" s="17">
        <f t="shared" si="16"/>
        <v>287</v>
      </c>
      <c r="N124" s="49">
        <f t="shared" si="15"/>
        <v>95.66666666666667</v>
      </c>
      <c r="O124" s="39"/>
    </row>
    <row r="125" spans="1:15" ht="12.75" customHeight="1">
      <c r="A125" s="16" t="s">
        <v>146</v>
      </c>
      <c r="B125" s="17">
        <v>90.2</v>
      </c>
      <c r="C125" s="17">
        <v>89</v>
      </c>
      <c r="D125" s="26">
        <v>91</v>
      </c>
      <c r="E125" s="26"/>
      <c r="F125" s="26"/>
      <c r="G125" s="26"/>
      <c r="H125" s="26"/>
      <c r="I125" s="26"/>
      <c r="J125" s="26"/>
      <c r="K125" s="26"/>
      <c r="L125" s="26"/>
      <c r="M125" s="17">
        <f t="shared" si="16"/>
        <v>180</v>
      </c>
      <c r="N125" s="49">
        <f t="shared" si="15"/>
        <v>90</v>
      </c>
      <c r="O125" s="39"/>
    </row>
    <row r="126" spans="1:15" ht="12.75" customHeight="1">
      <c r="A126" s="16" t="s">
        <v>117</v>
      </c>
      <c r="B126" s="17">
        <v>89.8</v>
      </c>
      <c r="C126" s="17"/>
      <c r="D126" s="26"/>
      <c r="E126" s="26">
        <v>94</v>
      </c>
      <c r="F126" s="26"/>
      <c r="G126" s="26"/>
      <c r="H126" s="26"/>
      <c r="I126" s="26"/>
      <c r="J126" s="26"/>
      <c r="K126" s="26"/>
      <c r="L126" s="26"/>
      <c r="M126" s="17">
        <f>SUM(C126:L126)</f>
        <v>94</v>
      </c>
      <c r="N126" s="49">
        <f>IF(COUNT(C126:L126),AVERAGE(C126:L126)," ")</f>
        <v>94</v>
      </c>
      <c r="O126" s="39"/>
    </row>
    <row r="127" spans="1:15" ht="12.75" customHeight="1">
      <c r="A127" s="6"/>
      <c r="B127" s="18">
        <f>SUM(B121:B124)</f>
        <v>381.5</v>
      </c>
      <c r="C127" s="17">
        <f>SUM(C121:C125)</f>
        <v>370</v>
      </c>
      <c r="D127" s="17">
        <f>SUM(D121:D125)</f>
        <v>382</v>
      </c>
      <c r="E127" s="17">
        <f>SUM(E121:E126)</f>
        <v>382</v>
      </c>
      <c r="F127" s="17">
        <f aca="true" t="shared" si="17" ref="F127:L127">SUM(F121:F126)</f>
        <v>0</v>
      </c>
      <c r="G127" s="17">
        <f t="shared" si="17"/>
        <v>0</v>
      </c>
      <c r="H127" s="17">
        <f t="shared" si="17"/>
        <v>0</v>
      </c>
      <c r="I127" s="17">
        <f t="shared" si="17"/>
        <v>0</v>
      </c>
      <c r="J127" s="17">
        <f t="shared" si="17"/>
        <v>0</v>
      </c>
      <c r="K127" s="17">
        <f t="shared" si="17"/>
        <v>0</v>
      </c>
      <c r="L127" s="17">
        <f t="shared" si="17"/>
        <v>0</v>
      </c>
      <c r="M127" s="17">
        <f t="shared" si="16"/>
        <v>1134</v>
      </c>
      <c r="N127" s="17"/>
      <c r="O127" s="39"/>
    </row>
    <row r="128" spans="1:15" ht="12.75" customHeight="1">
      <c r="A128" s="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39"/>
    </row>
    <row r="129" spans="1:15" ht="12.75" customHeight="1">
      <c r="A129" s="6"/>
      <c r="B129" s="17"/>
      <c r="C129" s="17"/>
      <c r="D129" s="22" t="s">
        <v>7</v>
      </c>
      <c r="E129" s="19" t="s">
        <v>8</v>
      </c>
      <c r="F129" s="19" t="s">
        <v>9</v>
      </c>
      <c r="G129" s="19" t="s">
        <v>10</v>
      </c>
      <c r="H129" s="19" t="s">
        <v>11</v>
      </c>
      <c r="I129" s="19" t="s">
        <v>12</v>
      </c>
      <c r="J129" s="17"/>
      <c r="K129" s="17"/>
      <c r="L129" s="17"/>
      <c r="M129" s="17"/>
      <c r="N129" s="17"/>
      <c r="O129" s="39"/>
    </row>
    <row r="130" spans="1:15" ht="12.75" customHeight="1">
      <c r="A130" s="15" t="str">
        <f>+A102</f>
        <v>Bodmin A</v>
      </c>
      <c r="B130" s="17"/>
      <c r="C130" s="17"/>
      <c r="D130" s="26">
        <f>+J95</f>
        <v>3</v>
      </c>
      <c r="E130" s="26">
        <v>3</v>
      </c>
      <c r="F130" s="26">
        <v>0</v>
      </c>
      <c r="G130" s="26">
        <v>0</v>
      </c>
      <c r="H130" s="26">
        <f>+E130*2+F130</f>
        <v>6</v>
      </c>
      <c r="I130" s="26">
        <f>+M107</f>
        <v>1160</v>
      </c>
      <c r="J130" s="17"/>
      <c r="K130" s="17"/>
      <c r="L130" s="17"/>
      <c r="M130" s="17"/>
      <c r="N130" s="17"/>
      <c r="O130" s="39"/>
    </row>
    <row r="131" spans="1:15" ht="12.75" customHeight="1">
      <c r="A131" s="15" t="str">
        <f>+A108</f>
        <v>Helston A</v>
      </c>
      <c r="B131" s="17"/>
      <c r="C131" s="17"/>
      <c r="D131" s="26">
        <f>+J95</f>
        <v>3</v>
      </c>
      <c r="E131" s="26">
        <v>2</v>
      </c>
      <c r="F131" s="26">
        <v>0</v>
      </c>
      <c r="G131" s="26">
        <v>1</v>
      </c>
      <c r="H131" s="26">
        <f>+E131*2+F131</f>
        <v>4</v>
      </c>
      <c r="I131" s="26">
        <f>+M113</f>
        <v>1147</v>
      </c>
      <c r="J131" s="17"/>
      <c r="K131" s="17"/>
      <c r="L131" s="17"/>
      <c r="M131" s="17"/>
      <c r="N131" s="17"/>
      <c r="O131" s="39"/>
    </row>
    <row r="132" spans="1:15" ht="12.75" customHeight="1">
      <c r="A132" s="15" t="str">
        <f>+A120</f>
        <v>Penzance &amp; St. Ives B</v>
      </c>
      <c r="B132" s="17"/>
      <c r="C132" s="17"/>
      <c r="D132" s="26">
        <f>+J95</f>
        <v>3</v>
      </c>
      <c r="E132" s="26">
        <v>1</v>
      </c>
      <c r="F132" s="26">
        <v>0</v>
      </c>
      <c r="G132" s="26">
        <v>2</v>
      </c>
      <c r="H132" s="26">
        <f>+E132*2+F132</f>
        <v>2</v>
      </c>
      <c r="I132" s="26">
        <f>+M127</f>
        <v>1134</v>
      </c>
      <c r="J132" s="17"/>
      <c r="K132" s="17"/>
      <c r="L132" s="17"/>
      <c r="M132" s="17"/>
      <c r="N132" s="17"/>
      <c r="O132" s="39"/>
    </row>
    <row r="133" spans="1:15" ht="12.75" customHeight="1">
      <c r="A133" s="15" t="str">
        <f>+A114</f>
        <v>City of Truro C</v>
      </c>
      <c r="B133" s="17"/>
      <c r="C133" s="17"/>
      <c r="D133" s="26">
        <f>+J95</f>
        <v>3</v>
      </c>
      <c r="E133" s="26">
        <v>0</v>
      </c>
      <c r="F133" s="26">
        <v>0</v>
      </c>
      <c r="G133" s="26">
        <v>3</v>
      </c>
      <c r="H133" s="26">
        <f>+E133*2+F133</f>
        <v>0</v>
      </c>
      <c r="I133" s="26">
        <f>+M119</f>
        <v>1149</v>
      </c>
      <c r="J133" s="17"/>
      <c r="K133" s="17"/>
      <c r="L133" s="17"/>
      <c r="M133" s="17"/>
      <c r="N133" s="17"/>
      <c r="O133" s="39"/>
    </row>
    <row r="134" spans="10:15" ht="12.75" customHeight="1">
      <c r="J134" s="39"/>
      <c r="K134" s="39"/>
      <c r="L134" s="39"/>
      <c r="M134" s="39"/>
      <c r="N134" s="39"/>
      <c r="O134" s="39"/>
    </row>
    <row r="135" spans="1:15" ht="12.75" customHeight="1">
      <c r="A135" s="51"/>
      <c r="B135" s="51"/>
      <c r="C135" s="39"/>
      <c r="D135" s="39"/>
      <c r="E135" s="39"/>
      <c r="F135" s="52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ht="12.75" customHeight="1">
      <c r="A136" s="8"/>
      <c r="B136" s="8"/>
      <c r="E136" s="48" t="s">
        <v>5</v>
      </c>
      <c r="O136" s="39"/>
    </row>
    <row r="137" spans="1:15" ht="12.75" customHeight="1">
      <c r="A137" s="8"/>
      <c r="B137" s="8"/>
      <c r="F137" s="48" t="s">
        <v>6</v>
      </c>
      <c r="O137" s="39"/>
    </row>
    <row r="138" spans="5:15" ht="12.75" customHeight="1">
      <c r="E138" s="1"/>
      <c r="G138" s="48" t="s">
        <v>4</v>
      </c>
      <c r="O138" s="39"/>
    </row>
    <row r="139" spans="7:15" ht="12.75" customHeight="1">
      <c r="G139" s="48" t="s">
        <v>38</v>
      </c>
      <c r="O139" s="39"/>
    </row>
    <row r="140" spans="6:15" ht="12.75" customHeight="1">
      <c r="F140" s="48" t="s">
        <v>26</v>
      </c>
      <c r="J140" s="13">
        <v>4</v>
      </c>
      <c r="O140" s="39"/>
    </row>
    <row r="141" spans="4:15" ht="12.75" customHeight="1">
      <c r="D141" s="4"/>
      <c r="E141" s="4"/>
      <c r="F141" s="2"/>
      <c r="O141" s="39"/>
    </row>
    <row r="142" spans="1:15" ht="12.75" customHeight="1">
      <c r="A142" s="2"/>
      <c r="B142" s="2" t="str">
        <f>+A147</f>
        <v>Bodmin A</v>
      </c>
      <c r="C142" s="9"/>
      <c r="D142" s="4"/>
      <c r="E142" s="4"/>
      <c r="F142" s="13">
        <f>+F152</f>
        <v>387</v>
      </c>
      <c r="H142" s="48" t="s">
        <v>150</v>
      </c>
      <c r="J142" s="2" t="str">
        <f>+A165</f>
        <v>Penzance &amp; St. Ives B</v>
      </c>
      <c r="L142" s="2"/>
      <c r="M142" s="2"/>
      <c r="N142" s="13">
        <f>+F172</f>
        <v>382</v>
      </c>
      <c r="O142" s="39"/>
    </row>
    <row r="143" spans="1:15" ht="12.75" customHeight="1">
      <c r="A143" s="2"/>
      <c r="B143" s="2"/>
      <c r="C143" s="10"/>
      <c r="D143" s="4"/>
      <c r="E143" s="4"/>
      <c r="F143" s="2"/>
      <c r="H143" s="10"/>
      <c r="I143" s="2"/>
      <c r="J143" s="2"/>
      <c r="L143" s="2"/>
      <c r="M143" s="2"/>
      <c r="N143" s="2"/>
      <c r="O143" s="39"/>
    </row>
    <row r="144" spans="1:15" ht="12.75" customHeight="1">
      <c r="A144" s="6"/>
      <c r="B144" s="2" t="str">
        <f>+A153</f>
        <v>Helston A</v>
      </c>
      <c r="C144" s="11"/>
      <c r="D144" s="7"/>
      <c r="E144" s="7"/>
      <c r="F144" s="13">
        <f>+F158</f>
        <v>381</v>
      </c>
      <c r="H144" s="48" t="s">
        <v>150</v>
      </c>
      <c r="J144" s="10" t="str">
        <f>+A159</f>
        <v>City of Truro C</v>
      </c>
      <c r="L144" s="5"/>
      <c r="M144" s="5"/>
      <c r="N144" s="13">
        <f>+F164</f>
        <v>377</v>
      </c>
      <c r="O144" s="39"/>
    </row>
    <row r="145" spans="1:15" ht="12.75" customHeight="1">
      <c r="A145" s="59"/>
      <c r="B145" s="6"/>
      <c r="C145" s="11"/>
      <c r="D145" s="7"/>
      <c r="E145" s="7"/>
      <c r="F145" s="5"/>
      <c r="G145" s="5"/>
      <c r="H145" s="12"/>
      <c r="I145" s="5"/>
      <c r="J145" s="5"/>
      <c r="K145" s="5"/>
      <c r="L145" s="5"/>
      <c r="M145" s="5"/>
      <c r="N145" s="5"/>
      <c r="O145" s="39"/>
    </row>
    <row r="146" spans="1:15" ht="12.75" customHeight="1">
      <c r="A146" s="6"/>
      <c r="B146" s="4" t="s">
        <v>1</v>
      </c>
      <c r="C146" s="10" t="s">
        <v>3</v>
      </c>
      <c r="D146" s="7"/>
      <c r="E146" s="7"/>
      <c r="F146" s="5"/>
      <c r="G146" s="5"/>
      <c r="H146" s="12"/>
      <c r="I146" s="5"/>
      <c r="J146" s="5"/>
      <c r="K146" s="5"/>
      <c r="L146" s="5"/>
      <c r="M146" s="5"/>
      <c r="N146" s="5"/>
      <c r="O146" s="39"/>
    </row>
    <row r="147" spans="1:15" ht="12.75" customHeight="1">
      <c r="A147" s="3" t="s">
        <v>34</v>
      </c>
      <c r="B147" s="4" t="s">
        <v>0</v>
      </c>
      <c r="C147" s="7">
        <v>1</v>
      </c>
      <c r="D147" s="7">
        <v>2</v>
      </c>
      <c r="E147" s="7">
        <v>3</v>
      </c>
      <c r="F147" s="7">
        <v>4</v>
      </c>
      <c r="G147" s="7">
        <v>5</v>
      </c>
      <c r="H147" s="7">
        <v>6</v>
      </c>
      <c r="I147" s="7">
        <v>7</v>
      </c>
      <c r="J147" s="7">
        <v>8</v>
      </c>
      <c r="K147" s="7">
        <v>9</v>
      </c>
      <c r="L147" s="7">
        <v>10</v>
      </c>
      <c r="M147" s="14" t="s">
        <v>2</v>
      </c>
      <c r="N147" s="14" t="s">
        <v>0</v>
      </c>
      <c r="O147" s="39"/>
    </row>
    <row r="148" spans="1:15" ht="12.75" customHeight="1">
      <c r="A148" t="s">
        <v>69</v>
      </c>
      <c r="B148" s="34">
        <v>97.6</v>
      </c>
      <c r="C148" s="17">
        <v>98</v>
      </c>
      <c r="D148" s="17">
        <v>99</v>
      </c>
      <c r="E148" s="13">
        <v>100</v>
      </c>
      <c r="F148" s="13">
        <v>100</v>
      </c>
      <c r="G148" s="17"/>
      <c r="H148" s="17"/>
      <c r="I148" s="17"/>
      <c r="J148" s="17"/>
      <c r="K148" s="17"/>
      <c r="L148" s="17"/>
      <c r="M148" s="17">
        <f>SUM(C148:L148)</f>
        <v>397</v>
      </c>
      <c r="N148" s="49">
        <f>IF(COUNT(C148:L148),AVERAGE(C148:L148)," ")</f>
        <v>99.25</v>
      </c>
      <c r="O148" s="39"/>
    </row>
    <row r="149" spans="1:15" ht="12.75" customHeight="1">
      <c r="A149" t="s">
        <v>70</v>
      </c>
      <c r="B149" s="34">
        <v>95.8</v>
      </c>
      <c r="C149" s="28">
        <v>95</v>
      </c>
      <c r="D149" s="17">
        <v>95</v>
      </c>
      <c r="E149" s="17">
        <v>96</v>
      </c>
      <c r="F149" s="17">
        <v>97</v>
      </c>
      <c r="G149" s="17"/>
      <c r="H149" s="17"/>
      <c r="I149" s="17"/>
      <c r="J149" s="17"/>
      <c r="K149" s="17"/>
      <c r="L149" s="17"/>
      <c r="M149" s="17">
        <f>SUM(C149:L149)</f>
        <v>383</v>
      </c>
      <c r="N149" s="49">
        <f>IF(COUNT(C149:L149),AVERAGE(C149:L149)," ")</f>
        <v>95.75</v>
      </c>
      <c r="O149" s="39"/>
    </row>
    <row r="150" spans="1:15" ht="12.75" customHeight="1">
      <c r="A150" t="s">
        <v>71</v>
      </c>
      <c r="B150" s="34">
        <v>95.1</v>
      </c>
      <c r="C150" s="28">
        <v>98</v>
      </c>
      <c r="D150" s="26">
        <v>97</v>
      </c>
      <c r="E150" s="26">
        <v>94</v>
      </c>
      <c r="F150" s="26">
        <v>93</v>
      </c>
      <c r="G150" s="26"/>
      <c r="H150" s="26"/>
      <c r="I150" s="26"/>
      <c r="J150" s="26"/>
      <c r="K150" s="26"/>
      <c r="L150" s="26"/>
      <c r="M150" s="17">
        <f>SUM(C150:L150)</f>
        <v>382</v>
      </c>
      <c r="N150" s="49">
        <f>IF(COUNT(C150:L150),AVERAGE(C150:L150)," ")</f>
        <v>95.5</v>
      </c>
      <c r="O150" s="39"/>
    </row>
    <row r="151" spans="1:15" ht="12.75" customHeight="1">
      <c r="A151" t="s">
        <v>72</v>
      </c>
      <c r="B151" s="34">
        <v>95.1</v>
      </c>
      <c r="C151" s="17">
        <v>95</v>
      </c>
      <c r="D151" s="26">
        <v>98</v>
      </c>
      <c r="E151" s="26">
        <v>95</v>
      </c>
      <c r="F151" s="26">
        <v>97</v>
      </c>
      <c r="G151" s="33"/>
      <c r="H151" s="26"/>
      <c r="I151" s="26"/>
      <c r="J151" s="26"/>
      <c r="K151" s="26"/>
      <c r="L151" s="26"/>
      <c r="M151" s="17">
        <f>SUM(C151:L151)</f>
        <v>385</v>
      </c>
      <c r="N151" s="49">
        <f>IF(COUNT(C151:L151),AVERAGE(C151:L151)," ")</f>
        <v>96.25</v>
      </c>
      <c r="O151" s="39"/>
    </row>
    <row r="152" spans="2:15" ht="12.75" customHeight="1">
      <c r="B152" s="18">
        <f aca="true" t="shared" si="18" ref="B152:L152">SUM(B148:B151)</f>
        <v>383.6</v>
      </c>
      <c r="C152" s="17">
        <f t="shared" si="18"/>
        <v>386</v>
      </c>
      <c r="D152" s="17">
        <f t="shared" si="18"/>
        <v>389</v>
      </c>
      <c r="E152" s="17">
        <f t="shared" si="18"/>
        <v>385</v>
      </c>
      <c r="F152" s="17">
        <f t="shared" si="18"/>
        <v>387</v>
      </c>
      <c r="G152" s="17">
        <f t="shared" si="18"/>
        <v>0</v>
      </c>
      <c r="H152" s="17">
        <f t="shared" si="18"/>
        <v>0</v>
      </c>
      <c r="I152" s="17">
        <f t="shared" si="18"/>
        <v>0</v>
      </c>
      <c r="J152" s="17">
        <f t="shared" si="18"/>
        <v>0</v>
      </c>
      <c r="K152" s="17">
        <f t="shared" si="18"/>
        <v>0</v>
      </c>
      <c r="L152" s="17">
        <f t="shared" si="18"/>
        <v>0</v>
      </c>
      <c r="M152" s="17">
        <f>SUM(C152:L152)</f>
        <v>1547</v>
      </c>
      <c r="N152" s="49"/>
      <c r="O152" s="39"/>
    </row>
    <row r="153" spans="1:15" ht="12.75" customHeight="1">
      <c r="A153" s="3" t="s">
        <v>33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49" t="str">
        <f>IF(COUNT(C153:L153),AVERAGE(C153:L153)," ")</f>
        <v> </v>
      </c>
      <c r="O153" s="39"/>
    </row>
    <row r="154" spans="1:15" ht="12.75" customHeight="1">
      <c r="A154" s="16" t="s">
        <v>73</v>
      </c>
      <c r="B154" s="17">
        <v>96.3</v>
      </c>
      <c r="C154" s="28">
        <v>98</v>
      </c>
      <c r="D154" s="28">
        <v>98</v>
      </c>
      <c r="E154" s="17">
        <v>97</v>
      </c>
      <c r="F154" s="17">
        <v>97</v>
      </c>
      <c r="G154" s="17"/>
      <c r="H154" s="17"/>
      <c r="I154" s="17"/>
      <c r="J154" s="17"/>
      <c r="K154" s="17"/>
      <c r="L154" s="17"/>
      <c r="M154" s="17">
        <f>SUM(C154:L154)</f>
        <v>390</v>
      </c>
      <c r="N154" s="49">
        <f>IF(COUNT(C154:L154),AVERAGE(C154:L154)," ")</f>
        <v>97.5</v>
      </c>
      <c r="O154" s="39"/>
    </row>
    <row r="155" spans="1:15" ht="12.75" customHeight="1">
      <c r="A155" s="16" t="s">
        <v>74</v>
      </c>
      <c r="B155" s="18">
        <v>96</v>
      </c>
      <c r="C155" s="17">
        <v>95</v>
      </c>
      <c r="D155" s="17">
        <v>94</v>
      </c>
      <c r="E155" s="17">
        <v>95</v>
      </c>
      <c r="F155" s="17">
        <v>96</v>
      </c>
      <c r="G155" s="17"/>
      <c r="H155" s="17"/>
      <c r="I155" s="17"/>
      <c r="J155" s="17"/>
      <c r="K155" s="17"/>
      <c r="L155" s="17"/>
      <c r="M155" s="17">
        <f>SUM(C155:L155)</f>
        <v>380</v>
      </c>
      <c r="N155" s="49">
        <f>IF(COUNT(C155:L155),AVERAGE(C155:L155)," ")</f>
        <v>95</v>
      </c>
      <c r="O155" s="39"/>
    </row>
    <row r="156" spans="1:15" ht="12.75" customHeight="1">
      <c r="A156" s="16" t="s">
        <v>75</v>
      </c>
      <c r="B156" s="28">
        <v>95.5</v>
      </c>
      <c r="C156" s="17">
        <v>97</v>
      </c>
      <c r="D156" s="26">
        <v>92</v>
      </c>
      <c r="E156" s="26">
        <v>92</v>
      </c>
      <c r="F156" s="26">
        <v>95</v>
      </c>
      <c r="G156" s="26"/>
      <c r="H156" s="26"/>
      <c r="I156" s="26"/>
      <c r="J156" s="26"/>
      <c r="K156" s="26"/>
      <c r="L156" s="26"/>
      <c r="M156" s="17">
        <f>SUM(C156:L156)</f>
        <v>376</v>
      </c>
      <c r="N156" s="49">
        <f>IF(COUNT(C156:L156),AVERAGE(C156:L156)," ")</f>
        <v>94</v>
      </c>
      <c r="O156" s="39"/>
    </row>
    <row r="157" spans="1:15" ht="12.75" customHeight="1">
      <c r="A157" s="27" t="s">
        <v>76</v>
      </c>
      <c r="B157" s="28">
        <v>94.7</v>
      </c>
      <c r="C157" s="17">
        <v>95</v>
      </c>
      <c r="D157" s="26">
        <v>99</v>
      </c>
      <c r="E157" s="26">
        <v>95</v>
      </c>
      <c r="F157" s="26">
        <v>93</v>
      </c>
      <c r="G157" s="26"/>
      <c r="H157" s="26"/>
      <c r="I157" s="26"/>
      <c r="J157" s="26"/>
      <c r="K157" s="26"/>
      <c r="L157" s="26"/>
      <c r="M157" s="17">
        <f>SUM(C157:L157)</f>
        <v>382</v>
      </c>
      <c r="N157" s="49">
        <f>IF(COUNT(C157:L157),AVERAGE(C157:L157)," ")</f>
        <v>95.5</v>
      </c>
      <c r="O157" s="39"/>
    </row>
    <row r="158" spans="2:15" ht="12.75" customHeight="1">
      <c r="B158">
        <f aca="true" t="shared" si="19" ref="B158:L158">SUM(B154:B157)</f>
        <v>382.5</v>
      </c>
      <c r="C158" s="17">
        <f t="shared" si="19"/>
        <v>385</v>
      </c>
      <c r="D158" s="17">
        <f t="shared" si="19"/>
        <v>383</v>
      </c>
      <c r="E158" s="17">
        <f t="shared" si="19"/>
        <v>379</v>
      </c>
      <c r="F158" s="17">
        <f t="shared" si="19"/>
        <v>381</v>
      </c>
      <c r="G158" s="17">
        <f t="shared" si="19"/>
        <v>0</v>
      </c>
      <c r="H158" s="17">
        <f t="shared" si="19"/>
        <v>0</v>
      </c>
      <c r="I158" s="17">
        <f t="shared" si="19"/>
        <v>0</v>
      </c>
      <c r="J158" s="17">
        <f t="shared" si="19"/>
        <v>0</v>
      </c>
      <c r="K158" s="17">
        <f t="shared" si="19"/>
        <v>0</v>
      </c>
      <c r="L158" s="17">
        <f t="shared" si="19"/>
        <v>0</v>
      </c>
      <c r="M158" s="17">
        <f>SUM(C158:L158)</f>
        <v>1528</v>
      </c>
      <c r="N158" s="49"/>
      <c r="O158" s="39"/>
    </row>
    <row r="159" spans="1:15" ht="12.75" customHeight="1">
      <c r="A159" s="29" t="s">
        <v>31</v>
      </c>
      <c r="B159" s="1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49" t="str">
        <f>IF(COUNT(C159:L159),AVERAGE(C159:L159)," ")</f>
        <v> </v>
      </c>
      <c r="O159" s="39"/>
    </row>
    <row r="160" spans="1:15" ht="12.75" customHeight="1">
      <c r="A160" s="16" t="s">
        <v>65</v>
      </c>
      <c r="B160" s="17">
        <v>96.1</v>
      </c>
      <c r="C160" s="28">
        <v>97</v>
      </c>
      <c r="D160" s="17">
        <v>96</v>
      </c>
      <c r="E160" s="17">
        <v>96</v>
      </c>
      <c r="F160" s="17">
        <v>99</v>
      </c>
      <c r="G160" s="17"/>
      <c r="H160" s="17"/>
      <c r="I160" s="17"/>
      <c r="J160" s="17"/>
      <c r="K160" s="17"/>
      <c r="L160" s="17"/>
      <c r="M160" s="17">
        <f>SUM(C160:L160)</f>
        <v>388</v>
      </c>
      <c r="N160" s="49">
        <f>IF(COUNT(C160:L160),AVERAGE(C160:L160)," ")</f>
        <v>97</v>
      </c>
      <c r="O160" s="39"/>
    </row>
    <row r="161" spans="1:15" ht="12.75" customHeight="1">
      <c r="A161" s="16" t="s">
        <v>66</v>
      </c>
      <c r="B161" s="18">
        <v>95.9</v>
      </c>
      <c r="C161" s="17">
        <v>95</v>
      </c>
      <c r="D161" s="17">
        <v>96</v>
      </c>
      <c r="E161" s="17">
        <v>95</v>
      </c>
      <c r="F161" s="17">
        <v>91</v>
      </c>
      <c r="G161" s="17"/>
      <c r="H161" s="17"/>
      <c r="I161" s="17"/>
      <c r="J161" s="17"/>
      <c r="K161" s="17"/>
      <c r="L161" s="17"/>
      <c r="M161" s="17">
        <f>SUM(C161:L161)</f>
        <v>377</v>
      </c>
      <c r="N161" s="49">
        <f>IF(COUNT(C161:L161),AVERAGE(C161:L161)," ")</f>
        <v>94.25</v>
      </c>
      <c r="O161" s="39"/>
    </row>
    <row r="162" spans="1:15" ht="12.75" customHeight="1">
      <c r="A162" s="16" t="s">
        <v>67</v>
      </c>
      <c r="B162" s="18">
        <v>95.2</v>
      </c>
      <c r="C162" s="35">
        <v>95</v>
      </c>
      <c r="D162" s="26">
        <v>96</v>
      </c>
      <c r="E162" s="26">
        <v>97</v>
      </c>
      <c r="F162" s="26">
        <v>94</v>
      </c>
      <c r="G162" s="26"/>
      <c r="H162" s="26"/>
      <c r="I162" s="26"/>
      <c r="J162" s="26"/>
      <c r="K162" s="26"/>
      <c r="L162" s="26"/>
      <c r="M162" s="17">
        <f>SUM(C162:L162)</f>
        <v>382</v>
      </c>
      <c r="N162" s="49">
        <f>IF(COUNT(C162:L162),AVERAGE(C162:L162)," ")</f>
        <v>95.5</v>
      </c>
      <c r="O162" s="39"/>
    </row>
    <row r="163" spans="1:15" ht="12.75" customHeight="1">
      <c r="A163" s="16" t="s">
        <v>68</v>
      </c>
      <c r="B163" s="17">
        <v>94.7</v>
      </c>
      <c r="C163" s="17">
        <v>97</v>
      </c>
      <c r="D163" s="26">
        <v>96</v>
      </c>
      <c r="E163" s="26">
        <v>93</v>
      </c>
      <c r="F163" s="26">
        <v>93</v>
      </c>
      <c r="G163" s="33"/>
      <c r="H163" s="26"/>
      <c r="I163" s="26"/>
      <c r="J163" s="26"/>
      <c r="K163" s="26"/>
      <c r="L163" s="26"/>
      <c r="M163" s="17">
        <f>SUM(C163:L163)</f>
        <v>379</v>
      </c>
      <c r="N163" s="49">
        <f>IF(COUNT(C163:L163),AVERAGE(C163:L163)," ")</f>
        <v>94.75</v>
      </c>
      <c r="O163" s="39"/>
    </row>
    <row r="164" spans="1:15" ht="12.75" customHeight="1">
      <c r="A164" s="16"/>
      <c r="B164" s="17">
        <f aca="true" t="shared" si="20" ref="B164:L164">SUM(B160:B163)</f>
        <v>381.9</v>
      </c>
      <c r="C164" s="17">
        <f t="shared" si="20"/>
        <v>384</v>
      </c>
      <c r="D164" s="17">
        <f t="shared" si="20"/>
        <v>384</v>
      </c>
      <c r="E164" s="17">
        <f t="shared" si="20"/>
        <v>381</v>
      </c>
      <c r="F164" s="17">
        <f t="shared" si="20"/>
        <v>377</v>
      </c>
      <c r="G164" s="17">
        <f t="shared" si="20"/>
        <v>0</v>
      </c>
      <c r="H164" s="17">
        <f t="shared" si="20"/>
        <v>0</v>
      </c>
      <c r="I164" s="17">
        <f t="shared" si="20"/>
        <v>0</v>
      </c>
      <c r="J164" s="17">
        <f t="shared" si="20"/>
        <v>0</v>
      </c>
      <c r="K164" s="17">
        <f t="shared" si="20"/>
        <v>0</v>
      </c>
      <c r="L164" s="17">
        <f t="shared" si="20"/>
        <v>0</v>
      </c>
      <c r="M164" s="17">
        <f>SUM(C164:L164)</f>
        <v>1526</v>
      </c>
      <c r="N164" s="49"/>
      <c r="O164" s="39"/>
    </row>
    <row r="165" spans="1:15" ht="12.75" customHeight="1">
      <c r="A165" s="29" t="s">
        <v>13</v>
      </c>
      <c r="B165" s="19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49" t="str">
        <f aca="true" t="shared" si="21" ref="N165:N170">IF(COUNT(C165:L165),AVERAGE(C165:L165)," ")</f>
        <v> </v>
      </c>
      <c r="O165" s="39"/>
    </row>
    <row r="166" spans="1:15" ht="12.75" customHeight="1">
      <c r="A166" s="16" t="s">
        <v>61</v>
      </c>
      <c r="B166" s="18">
        <v>96</v>
      </c>
      <c r="C166" s="17"/>
      <c r="D166" s="17"/>
      <c r="E166" s="17"/>
      <c r="F166" s="17"/>
      <c r="G166" s="13"/>
      <c r="H166" s="17"/>
      <c r="I166" s="17"/>
      <c r="J166" s="17"/>
      <c r="K166" s="17"/>
      <c r="L166" s="17"/>
      <c r="M166" s="17">
        <f aca="true" t="shared" si="22" ref="M166:M172">SUM(C166:L166)</f>
        <v>0</v>
      </c>
      <c r="N166" s="49" t="str">
        <f t="shared" si="21"/>
        <v> </v>
      </c>
      <c r="O166" s="39"/>
    </row>
    <row r="167" spans="1:15" ht="12.75" customHeight="1">
      <c r="A167" s="16" t="s">
        <v>62</v>
      </c>
      <c r="B167" s="17">
        <v>95.6</v>
      </c>
      <c r="C167" s="17">
        <v>92</v>
      </c>
      <c r="D167" s="17">
        <v>97</v>
      </c>
      <c r="E167" s="17">
        <v>96</v>
      </c>
      <c r="F167" s="17">
        <v>99</v>
      </c>
      <c r="G167" s="17"/>
      <c r="H167" s="17"/>
      <c r="I167" s="13"/>
      <c r="J167" s="17"/>
      <c r="K167" s="17"/>
      <c r="L167" s="17"/>
      <c r="M167" s="17">
        <f t="shared" si="22"/>
        <v>384</v>
      </c>
      <c r="N167" s="49">
        <f t="shared" si="21"/>
        <v>96</v>
      </c>
      <c r="O167" s="39"/>
    </row>
    <row r="168" spans="1:15" ht="12.75" customHeight="1">
      <c r="A168" s="16" t="s">
        <v>63</v>
      </c>
      <c r="B168" s="18">
        <v>95.4</v>
      </c>
      <c r="C168" s="17">
        <v>96</v>
      </c>
      <c r="D168" s="26">
        <v>97</v>
      </c>
      <c r="E168" s="26">
        <v>95</v>
      </c>
      <c r="F168" s="26">
        <v>97</v>
      </c>
      <c r="G168" s="26"/>
      <c r="H168" s="26"/>
      <c r="I168" s="26"/>
      <c r="J168" s="26"/>
      <c r="K168" s="26"/>
      <c r="L168" s="26"/>
      <c r="M168" s="17">
        <f t="shared" si="22"/>
        <v>385</v>
      </c>
      <c r="N168" s="49">
        <f t="shared" si="21"/>
        <v>96.25</v>
      </c>
      <c r="O168" s="39"/>
    </row>
    <row r="169" spans="1:15" ht="12.75" customHeight="1">
      <c r="A169" s="16" t="s">
        <v>64</v>
      </c>
      <c r="B169" s="17">
        <v>94.5</v>
      </c>
      <c r="C169" s="17">
        <v>93</v>
      </c>
      <c r="D169" s="26">
        <v>97</v>
      </c>
      <c r="E169" s="26">
        <v>97</v>
      </c>
      <c r="F169" s="26">
        <v>95</v>
      </c>
      <c r="G169" s="26"/>
      <c r="H169" s="26"/>
      <c r="I169" s="26"/>
      <c r="J169" s="26"/>
      <c r="K169" s="26"/>
      <c r="L169" s="26"/>
      <c r="M169" s="17">
        <f t="shared" si="22"/>
        <v>382</v>
      </c>
      <c r="N169" s="49">
        <f t="shared" si="21"/>
        <v>95.5</v>
      </c>
      <c r="O169" s="39"/>
    </row>
    <row r="170" spans="1:15" ht="12.75" customHeight="1">
      <c r="A170" s="16" t="s">
        <v>146</v>
      </c>
      <c r="B170" s="17">
        <v>90.2</v>
      </c>
      <c r="C170" s="17">
        <v>89</v>
      </c>
      <c r="D170" s="26">
        <v>91</v>
      </c>
      <c r="E170" s="26"/>
      <c r="F170" s="26"/>
      <c r="G170" s="26"/>
      <c r="H170" s="26"/>
      <c r="I170" s="26"/>
      <c r="J170" s="26"/>
      <c r="K170" s="26"/>
      <c r="L170" s="26"/>
      <c r="M170" s="17">
        <f t="shared" si="22"/>
        <v>180</v>
      </c>
      <c r="N170" s="49">
        <f t="shared" si="21"/>
        <v>90</v>
      </c>
      <c r="O170" s="39"/>
    </row>
    <row r="171" spans="1:15" ht="12.75" customHeight="1">
      <c r="A171" s="16" t="s">
        <v>117</v>
      </c>
      <c r="B171" s="17">
        <v>89.8</v>
      </c>
      <c r="C171" s="17"/>
      <c r="D171" s="26"/>
      <c r="E171" s="26">
        <v>94</v>
      </c>
      <c r="F171" s="26">
        <v>91</v>
      </c>
      <c r="G171" s="26"/>
      <c r="H171" s="26"/>
      <c r="I171" s="26"/>
      <c r="J171" s="26"/>
      <c r="K171" s="26"/>
      <c r="L171" s="26"/>
      <c r="M171" s="17">
        <f t="shared" si="22"/>
        <v>185</v>
      </c>
      <c r="N171" s="49">
        <f>IF(COUNT(C171:L171),AVERAGE(C171:L171)," ")</f>
        <v>92.5</v>
      </c>
      <c r="O171" s="39"/>
    </row>
    <row r="172" spans="1:15" ht="12.75" customHeight="1">
      <c r="A172" s="6"/>
      <c r="B172" s="18">
        <f>SUM(B166:B169)</f>
        <v>381.5</v>
      </c>
      <c r="C172" s="17">
        <f>SUM(C166:C170)</f>
        <v>370</v>
      </c>
      <c r="D172" s="17">
        <f>SUM(D166:D170)</f>
        <v>382</v>
      </c>
      <c r="E172" s="17">
        <f aca="true" t="shared" si="23" ref="E172:L172">SUM(E166:E171)</f>
        <v>382</v>
      </c>
      <c r="F172" s="17">
        <f t="shared" si="23"/>
        <v>382</v>
      </c>
      <c r="G172" s="17">
        <f t="shared" si="23"/>
        <v>0</v>
      </c>
      <c r="H172" s="17">
        <f t="shared" si="23"/>
        <v>0</v>
      </c>
      <c r="I172" s="17">
        <f t="shared" si="23"/>
        <v>0</v>
      </c>
      <c r="J172" s="17">
        <f t="shared" si="23"/>
        <v>0</v>
      </c>
      <c r="K172" s="17">
        <f t="shared" si="23"/>
        <v>0</v>
      </c>
      <c r="L172" s="17">
        <f t="shared" si="23"/>
        <v>0</v>
      </c>
      <c r="M172" s="17">
        <f t="shared" si="22"/>
        <v>1516</v>
      </c>
      <c r="N172" s="17"/>
      <c r="O172" s="39"/>
    </row>
    <row r="173" spans="1:15" ht="12.75" customHeight="1">
      <c r="A173" s="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39"/>
    </row>
    <row r="174" spans="1:15" ht="12.75" customHeight="1">
      <c r="A174" s="6"/>
      <c r="B174" s="17"/>
      <c r="C174" s="17"/>
      <c r="D174" s="22" t="s">
        <v>7</v>
      </c>
      <c r="E174" s="19" t="s">
        <v>8</v>
      </c>
      <c r="F174" s="19" t="s">
        <v>9</v>
      </c>
      <c r="G174" s="19" t="s">
        <v>10</v>
      </c>
      <c r="H174" s="19" t="s">
        <v>11</v>
      </c>
      <c r="I174" s="19" t="s">
        <v>12</v>
      </c>
      <c r="J174" s="17"/>
      <c r="K174" s="17"/>
      <c r="L174" s="17"/>
      <c r="M174" s="17"/>
      <c r="N174" s="17"/>
      <c r="O174" s="39"/>
    </row>
    <row r="175" spans="1:15" ht="12.75" customHeight="1">
      <c r="A175" s="15" t="str">
        <f>+A147</f>
        <v>Bodmin A</v>
      </c>
      <c r="B175" s="17"/>
      <c r="C175" s="17"/>
      <c r="D175" s="26">
        <f>+J140</f>
        <v>4</v>
      </c>
      <c r="E175" s="26">
        <v>4</v>
      </c>
      <c r="F175" s="26">
        <v>0</v>
      </c>
      <c r="G175" s="26">
        <v>0</v>
      </c>
      <c r="H175" s="26">
        <f>+E175*2+F175</f>
        <v>8</v>
      </c>
      <c r="I175" s="26">
        <f>+M152</f>
        <v>1547</v>
      </c>
      <c r="J175" s="17"/>
      <c r="K175" s="17"/>
      <c r="L175" s="17"/>
      <c r="M175" s="17"/>
      <c r="N175" s="17"/>
      <c r="O175" s="39"/>
    </row>
    <row r="176" spans="1:15" ht="12.75" customHeight="1">
      <c r="A176" s="15" t="str">
        <f>+A153</f>
        <v>Helston A</v>
      </c>
      <c r="B176" s="17"/>
      <c r="C176" s="17"/>
      <c r="D176" s="26">
        <f>+J140</f>
        <v>4</v>
      </c>
      <c r="E176" s="26">
        <v>3</v>
      </c>
      <c r="F176" s="26">
        <v>0</v>
      </c>
      <c r="G176" s="26">
        <v>1</v>
      </c>
      <c r="H176" s="26">
        <f>+E176*2+F176</f>
        <v>6</v>
      </c>
      <c r="I176" s="26">
        <f>+M158</f>
        <v>1528</v>
      </c>
      <c r="J176" s="17"/>
      <c r="K176" s="17"/>
      <c r="L176" s="17"/>
      <c r="M176" s="17"/>
      <c r="N176" s="17"/>
      <c r="O176" s="39"/>
    </row>
    <row r="177" spans="1:15" ht="12.75" customHeight="1">
      <c r="A177" s="15" t="str">
        <f>+A165</f>
        <v>Penzance &amp; St. Ives B</v>
      </c>
      <c r="B177" s="17"/>
      <c r="C177" s="17"/>
      <c r="D177" s="26">
        <f>+J140</f>
        <v>4</v>
      </c>
      <c r="E177" s="26">
        <v>1</v>
      </c>
      <c r="F177" s="26">
        <v>0</v>
      </c>
      <c r="G177" s="26">
        <v>3</v>
      </c>
      <c r="H177" s="26">
        <f>+E177*2+F177</f>
        <v>2</v>
      </c>
      <c r="I177" s="26">
        <f>+M172</f>
        <v>1516</v>
      </c>
      <c r="J177" s="17"/>
      <c r="K177" s="17"/>
      <c r="L177" s="17"/>
      <c r="M177" s="17"/>
      <c r="N177" s="17"/>
      <c r="O177" s="39"/>
    </row>
    <row r="178" spans="1:15" ht="12.75" customHeight="1">
      <c r="A178" s="15" t="str">
        <f>+A159</f>
        <v>City of Truro C</v>
      </c>
      <c r="B178" s="17"/>
      <c r="C178" s="17"/>
      <c r="D178" s="26">
        <f>+J140</f>
        <v>4</v>
      </c>
      <c r="E178" s="26">
        <v>0</v>
      </c>
      <c r="F178" s="26">
        <v>0</v>
      </c>
      <c r="G178" s="26">
        <v>4</v>
      </c>
      <c r="H178" s="26">
        <f>+E178*2+F178</f>
        <v>0</v>
      </c>
      <c r="I178" s="26">
        <f>+M164</f>
        <v>1526</v>
      </c>
      <c r="J178" s="17"/>
      <c r="K178" s="17"/>
      <c r="L178" s="17"/>
      <c r="M178" s="17"/>
      <c r="N178" s="17"/>
      <c r="O178" s="39"/>
    </row>
    <row r="179" spans="1:15" ht="12.75" customHeight="1">
      <c r="A179" s="51"/>
      <c r="B179" s="51"/>
      <c r="C179" s="39"/>
      <c r="D179" s="39"/>
      <c r="E179" s="39"/>
      <c r="F179" s="52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ht="12.75" customHeight="1">
      <c r="A180" s="39"/>
      <c r="B180" s="39"/>
      <c r="C180" s="39"/>
      <c r="D180" s="39"/>
      <c r="E180" s="53"/>
      <c r="F180" s="39"/>
      <c r="G180" s="52"/>
      <c r="H180" s="39"/>
      <c r="I180" s="39"/>
      <c r="J180" s="39"/>
      <c r="K180" s="39"/>
      <c r="L180" s="39"/>
      <c r="M180" s="39"/>
      <c r="N180" s="39"/>
      <c r="O180" s="39"/>
    </row>
    <row r="181" spans="1:15" ht="12.75" customHeight="1">
      <c r="A181" s="51"/>
      <c r="B181" s="51"/>
      <c r="C181" s="39"/>
      <c r="D181" s="39"/>
      <c r="E181" s="39"/>
      <c r="F181" s="52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ht="12.75" customHeight="1">
      <c r="A182" s="8"/>
      <c r="B182" s="8"/>
      <c r="E182" s="48" t="s">
        <v>5</v>
      </c>
      <c r="O182" s="39"/>
    </row>
    <row r="183" spans="1:15" ht="12.75" customHeight="1">
      <c r="A183" s="8"/>
      <c r="B183" s="8"/>
      <c r="F183" s="48" t="s">
        <v>6</v>
      </c>
      <c r="O183" s="39"/>
    </row>
    <row r="184" spans="5:15" ht="12.75" customHeight="1">
      <c r="E184" s="1"/>
      <c r="G184" s="48" t="s">
        <v>4</v>
      </c>
      <c r="O184" s="39"/>
    </row>
    <row r="185" spans="7:15" ht="12.75" customHeight="1">
      <c r="G185" s="48" t="s">
        <v>38</v>
      </c>
      <c r="O185" s="39"/>
    </row>
    <row r="186" spans="6:15" ht="12.75" customHeight="1">
      <c r="F186" s="48" t="s">
        <v>26</v>
      </c>
      <c r="J186" s="13">
        <v>5</v>
      </c>
      <c r="O186" s="39"/>
    </row>
    <row r="187" spans="4:15" ht="12.75" customHeight="1">
      <c r="D187" s="4"/>
      <c r="E187" s="4"/>
      <c r="F187" s="2"/>
      <c r="O187" s="39"/>
    </row>
    <row r="188" spans="1:15" ht="12.75" customHeight="1">
      <c r="A188" s="2"/>
      <c r="B188" s="2" t="str">
        <f>+A193</f>
        <v>Bodmin A</v>
      </c>
      <c r="C188" s="9"/>
      <c r="D188" s="4"/>
      <c r="E188" s="4"/>
      <c r="F188" s="13">
        <f>+G198</f>
        <v>387</v>
      </c>
      <c r="H188" s="48" t="s">
        <v>150</v>
      </c>
      <c r="J188" s="10" t="str">
        <f>+A205</f>
        <v>City of Truro C</v>
      </c>
      <c r="L188" s="5"/>
      <c r="M188" s="5"/>
      <c r="N188" s="13">
        <f>+G210</f>
        <v>385</v>
      </c>
      <c r="O188" s="39"/>
    </row>
    <row r="189" spans="1:15" ht="12.75" customHeight="1">
      <c r="A189" s="2"/>
      <c r="B189" s="2"/>
      <c r="C189" s="10"/>
      <c r="D189" s="4"/>
      <c r="E189" s="4"/>
      <c r="F189" s="2"/>
      <c r="H189" s="10"/>
      <c r="I189" s="2"/>
      <c r="J189" s="2"/>
      <c r="L189" s="2"/>
      <c r="M189" s="2"/>
      <c r="N189" s="2"/>
      <c r="O189" s="39"/>
    </row>
    <row r="190" spans="1:15" ht="12.75" customHeight="1">
      <c r="A190" s="6"/>
      <c r="B190" s="2" t="str">
        <f>+A199</f>
        <v>Helston A</v>
      </c>
      <c r="C190" s="11"/>
      <c r="D190" s="7"/>
      <c r="E190" s="7"/>
      <c r="F190" s="13">
        <f>+G204</f>
        <v>385</v>
      </c>
      <c r="H190" s="48" t="s">
        <v>150</v>
      </c>
      <c r="J190" s="2" t="str">
        <f>+A211</f>
        <v>Penzance &amp; St. Ives B</v>
      </c>
      <c r="L190" s="2"/>
      <c r="M190" s="2"/>
      <c r="N190" s="13">
        <f>+G218</f>
        <v>381</v>
      </c>
      <c r="O190" s="39"/>
    </row>
    <row r="191" spans="1:15" ht="12.75" customHeight="1">
      <c r="A191" s="59"/>
      <c r="B191" s="6"/>
      <c r="C191" s="11"/>
      <c r="D191" s="7"/>
      <c r="E191" s="7"/>
      <c r="F191" s="5"/>
      <c r="G191" s="5"/>
      <c r="H191" s="12"/>
      <c r="I191" s="5"/>
      <c r="J191" s="5"/>
      <c r="K191" s="5"/>
      <c r="L191" s="5"/>
      <c r="M191" s="5"/>
      <c r="N191" s="5"/>
      <c r="O191" s="39"/>
    </row>
    <row r="192" spans="1:15" ht="12.75" customHeight="1">
      <c r="A192" s="6"/>
      <c r="B192" s="4" t="s">
        <v>1</v>
      </c>
      <c r="C192" s="10" t="s">
        <v>3</v>
      </c>
      <c r="D192" s="7"/>
      <c r="E192" s="7"/>
      <c r="F192" s="5"/>
      <c r="G192" s="5"/>
      <c r="H192" s="12"/>
      <c r="I192" s="5"/>
      <c r="J192" s="5"/>
      <c r="K192" s="5"/>
      <c r="L192" s="5"/>
      <c r="M192" s="5"/>
      <c r="N192" s="5"/>
      <c r="O192" s="39"/>
    </row>
    <row r="193" spans="1:15" ht="12.75" customHeight="1">
      <c r="A193" s="3" t="s">
        <v>34</v>
      </c>
      <c r="B193" s="4" t="s">
        <v>0</v>
      </c>
      <c r="C193" s="7">
        <v>1</v>
      </c>
      <c r="D193" s="7">
        <v>2</v>
      </c>
      <c r="E193" s="7">
        <v>3</v>
      </c>
      <c r="F193" s="7">
        <v>4</v>
      </c>
      <c r="G193" s="7">
        <v>5</v>
      </c>
      <c r="H193" s="7">
        <v>6</v>
      </c>
      <c r="I193" s="7">
        <v>7</v>
      </c>
      <c r="J193" s="7">
        <v>8</v>
      </c>
      <c r="K193" s="7">
        <v>9</v>
      </c>
      <c r="L193" s="7">
        <v>10</v>
      </c>
      <c r="M193" s="14" t="s">
        <v>2</v>
      </c>
      <c r="N193" s="14" t="s">
        <v>0</v>
      </c>
      <c r="O193" s="39"/>
    </row>
    <row r="194" spans="1:15" ht="12.75" customHeight="1">
      <c r="A194" t="s">
        <v>69</v>
      </c>
      <c r="B194" s="34">
        <v>97.6</v>
      </c>
      <c r="C194" s="17">
        <v>98</v>
      </c>
      <c r="D194" s="17">
        <v>99</v>
      </c>
      <c r="E194" s="13">
        <v>100</v>
      </c>
      <c r="F194" s="13">
        <v>100</v>
      </c>
      <c r="G194" s="13">
        <v>100</v>
      </c>
      <c r="H194" s="17"/>
      <c r="I194" s="17"/>
      <c r="J194" s="17"/>
      <c r="K194" s="17"/>
      <c r="L194" s="17"/>
      <c r="M194" s="17">
        <f>SUM(C194:L194)</f>
        <v>497</v>
      </c>
      <c r="N194" s="49">
        <f>IF(COUNT(C194:L194),AVERAGE(C194:L194)," ")</f>
        <v>99.4</v>
      </c>
      <c r="O194" s="39"/>
    </row>
    <row r="195" spans="1:15" ht="12.75" customHeight="1">
      <c r="A195" t="s">
        <v>70</v>
      </c>
      <c r="B195" s="34">
        <v>95.8</v>
      </c>
      <c r="C195" s="28">
        <v>95</v>
      </c>
      <c r="D195" s="17">
        <v>95</v>
      </c>
      <c r="E195" s="17">
        <v>96</v>
      </c>
      <c r="F195" s="17">
        <v>97</v>
      </c>
      <c r="G195" s="17">
        <v>97</v>
      </c>
      <c r="H195" s="17"/>
      <c r="I195" s="17"/>
      <c r="J195" s="17"/>
      <c r="K195" s="17"/>
      <c r="L195" s="17"/>
      <c r="M195" s="17">
        <f>SUM(C195:L195)</f>
        <v>480</v>
      </c>
      <c r="N195" s="49">
        <f>IF(COUNT(C195:L195),AVERAGE(C195:L195)," ")</f>
        <v>96</v>
      </c>
      <c r="O195" s="39"/>
    </row>
    <row r="196" spans="1:15" ht="12.75" customHeight="1">
      <c r="A196" t="s">
        <v>71</v>
      </c>
      <c r="B196" s="34">
        <v>95.1</v>
      </c>
      <c r="C196" s="28">
        <v>98</v>
      </c>
      <c r="D196" s="26">
        <v>97</v>
      </c>
      <c r="E196" s="26">
        <v>94</v>
      </c>
      <c r="F196" s="26">
        <v>93</v>
      </c>
      <c r="G196" s="26">
        <v>96</v>
      </c>
      <c r="H196" s="26"/>
      <c r="I196" s="26"/>
      <c r="J196" s="26"/>
      <c r="K196" s="26"/>
      <c r="L196" s="26"/>
      <c r="M196" s="17">
        <f>SUM(C196:L196)</f>
        <v>478</v>
      </c>
      <c r="N196" s="49">
        <f>IF(COUNT(C196:L196),AVERAGE(C196:L196)," ")</f>
        <v>95.6</v>
      </c>
      <c r="O196" s="39"/>
    </row>
    <row r="197" spans="1:15" ht="12.75" customHeight="1">
      <c r="A197" t="s">
        <v>72</v>
      </c>
      <c r="B197" s="34">
        <v>95.1</v>
      </c>
      <c r="C197" s="17">
        <v>95</v>
      </c>
      <c r="D197" s="26">
        <v>98</v>
      </c>
      <c r="E197" s="26">
        <v>95</v>
      </c>
      <c r="F197" s="26">
        <v>97</v>
      </c>
      <c r="G197" s="47">
        <v>94</v>
      </c>
      <c r="H197" s="26"/>
      <c r="I197" s="26"/>
      <c r="J197" s="26"/>
      <c r="K197" s="26"/>
      <c r="L197" s="26"/>
      <c r="M197" s="17">
        <f>SUM(C197:L197)</f>
        <v>479</v>
      </c>
      <c r="N197" s="49">
        <f>IF(COUNT(C197:L197),AVERAGE(C197:L197)," ")</f>
        <v>95.8</v>
      </c>
      <c r="O197" s="39"/>
    </row>
    <row r="198" spans="2:15" ht="12.75" customHeight="1">
      <c r="B198" s="18">
        <f aca="true" t="shared" si="24" ref="B198:L198">SUM(B194:B197)</f>
        <v>383.6</v>
      </c>
      <c r="C198" s="17">
        <f t="shared" si="24"/>
        <v>386</v>
      </c>
      <c r="D198" s="17">
        <f t="shared" si="24"/>
        <v>389</v>
      </c>
      <c r="E198" s="17">
        <f t="shared" si="24"/>
        <v>385</v>
      </c>
      <c r="F198" s="17">
        <f t="shared" si="24"/>
        <v>387</v>
      </c>
      <c r="G198" s="17">
        <f t="shared" si="24"/>
        <v>387</v>
      </c>
      <c r="H198" s="17">
        <f t="shared" si="24"/>
        <v>0</v>
      </c>
      <c r="I198" s="17">
        <f t="shared" si="24"/>
        <v>0</v>
      </c>
      <c r="J198" s="17">
        <f t="shared" si="24"/>
        <v>0</v>
      </c>
      <c r="K198" s="17">
        <f t="shared" si="24"/>
        <v>0</v>
      </c>
      <c r="L198" s="17">
        <f t="shared" si="24"/>
        <v>0</v>
      </c>
      <c r="M198" s="17">
        <f>SUM(C198:L198)</f>
        <v>1934</v>
      </c>
      <c r="N198" s="49"/>
      <c r="O198" s="39"/>
    </row>
    <row r="199" spans="1:15" ht="12.75" customHeight="1">
      <c r="A199" s="3" t="s">
        <v>33</v>
      </c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49" t="str">
        <f>IF(COUNT(C199:L199),AVERAGE(C199:L199)," ")</f>
        <v> </v>
      </c>
      <c r="O199" s="39"/>
    </row>
    <row r="200" spans="1:15" ht="12.75" customHeight="1">
      <c r="A200" s="16" t="s">
        <v>73</v>
      </c>
      <c r="B200" s="17">
        <v>96.3</v>
      </c>
      <c r="C200" s="28">
        <v>98</v>
      </c>
      <c r="D200" s="28">
        <v>98</v>
      </c>
      <c r="E200" s="17">
        <v>97</v>
      </c>
      <c r="F200" s="17">
        <v>97</v>
      </c>
      <c r="G200" s="17">
        <v>98</v>
      </c>
      <c r="H200" s="17"/>
      <c r="I200" s="17"/>
      <c r="J200" s="17"/>
      <c r="K200" s="17"/>
      <c r="L200" s="17"/>
      <c r="M200" s="17">
        <f>SUM(C200:L200)</f>
        <v>488</v>
      </c>
      <c r="N200" s="49">
        <f>IF(COUNT(C200:L200),AVERAGE(C200:L200)," ")</f>
        <v>97.6</v>
      </c>
      <c r="O200" s="39"/>
    </row>
    <row r="201" spans="1:15" ht="12.75" customHeight="1">
      <c r="A201" s="16" t="s">
        <v>74</v>
      </c>
      <c r="B201" s="18">
        <v>96</v>
      </c>
      <c r="C201" s="17">
        <v>95</v>
      </c>
      <c r="D201" s="17">
        <v>94</v>
      </c>
      <c r="E201" s="17">
        <v>95</v>
      </c>
      <c r="F201" s="17">
        <v>96</v>
      </c>
      <c r="G201" s="17">
        <v>97</v>
      </c>
      <c r="H201" s="17"/>
      <c r="I201" s="17"/>
      <c r="J201" s="17"/>
      <c r="K201" s="17"/>
      <c r="L201" s="17"/>
      <c r="M201" s="17">
        <f>SUM(C201:L201)</f>
        <v>477</v>
      </c>
      <c r="N201" s="49">
        <f>IF(COUNT(C201:L201),AVERAGE(C201:L201)," ")</f>
        <v>95.4</v>
      </c>
      <c r="O201" s="39"/>
    </row>
    <row r="202" spans="1:15" ht="12.75" customHeight="1">
      <c r="A202" s="16" t="s">
        <v>75</v>
      </c>
      <c r="B202" s="28">
        <v>95.5</v>
      </c>
      <c r="C202" s="17">
        <v>97</v>
      </c>
      <c r="D202" s="26">
        <v>92</v>
      </c>
      <c r="E202" s="26">
        <v>92</v>
      </c>
      <c r="F202" s="26">
        <v>95</v>
      </c>
      <c r="G202" s="26">
        <v>97</v>
      </c>
      <c r="H202" s="26"/>
      <c r="I202" s="26"/>
      <c r="J202" s="26"/>
      <c r="K202" s="26"/>
      <c r="L202" s="26"/>
      <c r="M202" s="17">
        <f>SUM(C202:L202)</f>
        <v>473</v>
      </c>
      <c r="N202" s="49">
        <f>IF(COUNT(C202:L202),AVERAGE(C202:L202)," ")</f>
        <v>94.6</v>
      </c>
      <c r="O202" s="39"/>
    </row>
    <row r="203" spans="1:15" ht="12.75" customHeight="1">
      <c r="A203" s="27" t="s">
        <v>76</v>
      </c>
      <c r="B203" s="28">
        <v>94.7</v>
      </c>
      <c r="C203" s="17">
        <v>95</v>
      </c>
      <c r="D203" s="26">
        <v>99</v>
      </c>
      <c r="E203" s="26">
        <v>95</v>
      </c>
      <c r="F203" s="26">
        <v>93</v>
      </c>
      <c r="G203" s="26">
        <v>93</v>
      </c>
      <c r="H203" s="26"/>
      <c r="I203" s="26"/>
      <c r="J203" s="26"/>
      <c r="K203" s="26"/>
      <c r="L203" s="26"/>
      <c r="M203" s="17">
        <f>SUM(C203:L203)</f>
        <v>475</v>
      </c>
      <c r="N203" s="49">
        <f>IF(COUNT(C203:L203),AVERAGE(C203:L203)," ")</f>
        <v>95</v>
      </c>
      <c r="O203" s="39"/>
    </row>
    <row r="204" spans="2:15" ht="12.75" customHeight="1">
      <c r="B204">
        <f aca="true" t="shared" si="25" ref="B204:L204">SUM(B200:B203)</f>
        <v>382.5</v>
      </c>
      <c r="C204" s="17">
        <f t="shared" si="25"/>
        <v>385</v>
      </c>
      <c r="D204" s="17">
        <f t="shared" si="25"/>
        <v>383</v>
      </c>
      <c r="E204" s="17">
        <f t="shared" si="25"/>
        <v>379</v>
      </c>
      <c r="F204" s="17">
        <f t="shared" si="25"/>
        <v>381</v>
      </c>
      <c r="G204" s="17">
        <f t="shared" si="25"/>
        <v>385</v>
      </c>
      <c r="H204" s="17">
        <f t="shared" si="25"/>
        <v>0</v>
      </c>
      <c r="I204" s="17">
        <f t="shared" si="25"/>
        <v>0</v>
      </c>
      <c r="J204" s="17">
        <f t="shared" si="25"/>
        <v>0</v>
      </c>
      <c r="K204" s="17">
        <f t="shared" si="25"/>
        <v>0</v>
      </c>
      <c r="L204" s="17">
        <f t="shared" si="25"/>
        <v>0</v>
      </c>
      <c r="M204" s="17">
        <f>SUM(C204:L204)</f>
        <v>1913</v>
      </c>
      <c r="N204" s="49"/>
      <c r="O204" s="39"/>
    </row>
    <row r="205" spans="1:15" ht="12.75" customHeight="1">
      <c r="A205" s="29" t="s">
        <v>31</v>
      </c>
      <c r="B205" s="19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49" t="str">
        <f>IF(COUNT(C205:L205),AVERAGE(C205:L205)," ")</f>
        <v> </v>
      </c>
      <c r="O205" s="39"/>
    </row>
    <row r="206" spans="1:15" ht="12.75" customHeight="1">
      <c r="A206" s="16" t="s">
        <v>65</v>
      </c>
      <c r="B206" s="17">
        <v>96.1</v>
      </c>
      <c r="C206" s="28">
        <v>97</v>
      </c>
      <c r="D206" s="17">
        <v>96</v>
      </c>
      <c r="E206" s="17">
        <v>96</v>
      </c>
      <c r="F206" s="17">
        <v>99</v>
      </c>
      <c r="G206" s="17">
        <v>98</v>
      </c>
      <c r="H206" s="17"/>
      <c r="I206" s="17"/>
      <c r="J206" s="17"/>
      <c r="K206" s="17"/>
      <c r="L206" s="17"/>
      <c r="M206" s="17">
        <f>SUM(C206:L206)</f>
        <v>486</v>
      </c>
      <c r="N206" s="49">
        <f>IF(COUNT(C206:L206),AVERAGE(C206:L206)," ")</f>
        <v>97.2</v>
      </c>
      <c r="O206" s="39"/>
    </row>
    <row r="207" spans="1:15" ht="12.75" customHeight="1">
      <c r="A207" s="16" t="s">
        <v>66</v>
      </c>
      <c r="B207" s="18">
        <v>95.9</v>
      </c>
      <c r="C207" s="17">
        <v>95</v>
      </c>
      <c r="D207" s="17">
        <v>96</v>
      </c>
      <c r="E207" s="17">
        <v>95</v>
      </c>
      <c r="F207" s="17">
        <v>91</v>
      </c>
      <c r="G207" s="17">
        <v>95</v>
      </c>
      <c r="H207" s="17"/>
      <c r="I207" s="17"/>
      <c r="J207" s="17"/>
      <c r="K207" s="17"/>
      <c r="L207" s="17"/>
      <c r="M207" s="17">
        <f>SUM(C207:L207)</f>
        <v>472</v>
      </c>
      <c r="N207" s="49">
        <f>IF(COUNT(C207:L207),AVERAGE(C207:L207)," ")</f>
        <v>94.4</v>
      </c>
      <c r="O207" s="39"/>
    </row>
    <row r="208" spans="1:15" ht="12.75" customHeight="1">
      <c r="A208" s="16" t="s">
        <v>67</v>
      </c>
      <c r="B208" s="18">
        <v>95.2</v>
      </c>
      <c r="C208" s="35">
        <v>95</v>
      </c>
      <c r="D208" s="26">
        <v>96</v>
      </c>
      <c r="E208" s="26">
        <v>97</v>
      </c>
      <c r="F208" s="26">
        <v>94</v>
      </c>
      <c r="G208" s="26">
        <v>96</v>
      </c>
      <c r="H208" s="26"/>
      <c r="I208" s="26"/>
      <c r="J208" s="26"/>
      <c r="K208" s="26"/>
      <c r="L208" s="26"/>
      <c r="M208" s="17">
        <f>SUM(C208:L208)</f>
        <v>478</v>
      </c>
      <c r="N208" s="49">
        <f>IF(COUNT(C208:L208),AVERAGE(C208:L208)," ")</f>
        <v>95.6</v>
      </c>
      <c r="O208" s="39"/>
    </row>
    <row r="209" spans="1:15" ht="12.75" customHeight="1">
      <c r="A209" s="16" t="s">
        <v>68</v>
      </c>
      <c r="B209" s="17">
        <v>94.7</v>
      </c>
      <c r="C209" s="17">
        <v>97</v>
      </c>
      <c r="D209" s="26">
        <v>96</v>
      </c>
      <c r="E209" s="26">
        <v>93</v>
      </c>
      <c r="F209" s="26">
        <v>93</v>
      </c>
      <c r="G209" s="33">
        <v>96</v>
      </c>
      <c r="H209" s="26"/>
      <c r="I209" s="26"/>
      <c r="J209" s="26"/>
      <c r="K209" s="26"/>
      <c r="L209" s="26"/>
      <c r="M209" s="17">
        <f>SUM(C209:L209)</f>
        <v>475</v>
      </c>
      <c r="N209" s="49">
        <f>IF(COUNT(C209:L209),AVERAGE(C209:L209)," ")</f>
        <v>95</v>
      </c>
      <c r="O209" s="39"/>
    </row>
    <row r="210" spans="1:15" ht="12.75" customHeight="1">
      <c r="A210" s="16"/>
      <c r="B210" s="17">
        <f aca="true" t="shared" si="26" ref="B210:L210">SUM(B206:B209)</f>
        <v>381.9</v>
      </c>
      <c r="C210" s="17">
        <f t="shared" si="26"/>
        <v>384</v>
      </c>
      <c r="D210" s="17">
        <f t="shared" si="26"/>
        <v>384</v>
      </c>
      <c r="E210" s="17">
        <f t="shared" si="26"/>
        <v>381</v>
      </c>
      <c r="F210" s="17">
        <f t="shared" si="26"/>
        <v>377</v>
      </c>
      <c r="G210" s="17">
        <f t="shared" si="26"/>
        <v>385</v>
      </c>
      <c r="H210" s="17">
        <f t="shared" si="26"/>
        <v>0</v>
      </c>
      <c r="I210" s="17">
        <f t="shared" si="26"/>
        <v>0</v>
      </c>
      <c r="J210" s="17">
        <f t="shared" si="26"/>
        <v>0</v>
      </c>
      <c r="K210" s="17">
        <f t="shared" si="26"/>
        <v>0</v>
      </c>
      <c r="L210" s="17">
        <f t="shared" si="26"/>
        <v>0</v>
      </c>
      <c r="M210" s="17">
        <f>SUM(C210:L210)</f>
        <v>1911</v>
      </c>
      <c r="N210" s="49"/>
      <c r="O210" s="39"/>
    </row>
    <row r="211" spans="1:15" ht="12.75" customHeight="1">
      <c r="A211" s="29" t="s">
        <v>13</v>
      </c>
      <c r="B211" s="19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49" t="str">
        <f aca="true" t="shared" si="27" ref="N211:N216">IF(COUNT(C211:L211),AVERAGE(C211:L211)," ")</f>
        <v> </v>
      </c>
      <c r="O211" s="39"/>
    </row>
    <row r="212" spans="1:15" ht="12.75" customHeight="1">
      <c r="A212" s="16" t="s">
        <v>61</v>
      </c>
      <c r="B212" s="18">
        <v>96</v>
      </c>
      <c r="C212" s="17"/>
      <c r="D212" s="17"/>
      <c r="E212" s="17"/>
      <c r="F212" s="17"/>
      <c r="G212" s="13"/>
      <c r="H212" s="17"/>
      <c r="I212" s="17"/>
      <c r="J212" s="17"/>
      <c r="K212" s="17"/>
      <c r="L212" s="17"/>
      <c r="M212" s="17">
        <f aca="true" t="shared" si="28" ref="M212:M218">SUM(C212:L212)</f>
        <v>0</v>
      </c>
      <c r="N212" s="49" t="str">
        <f t="shared" si="27"/>
        <v> </v>
      </c>
      <c r="O212" s="39"/>
    </row>
    <row r="213" spans="1:15" ht="12.75" customHeight="1">
      <c r="A213" s="16" t="s">
        <v>62</v>
      </c>
      <c r="B213" s="17">
        <v>95.6</v>
      </c>
      <c r="C213" s="17">
        <v>92</v>
      </c>
      <c r="D213" s="17">
        <v>97</v>
      </c>
      <c r="E213" s="17">
        <v>96</v>
      </c>
      <c r="F213" s="17">
        <v>99</v>
      </c>
      <c r="G213" s="17">
        <v>97</v>
      </c>
      <c r="H213" s="17"/>
      <c r="I213" s="13"/>
      <c r="J213" s="17"/>
      <c r="K213" s="17"/>
      <c r="L213" s="17"/>
      <c r="M213" s="17">
        <f t="shared" si="28"/>
        <v>481</v>
      </c>
      <c r="N213" s="49">
        <f t="shared" si="27"/>
        <v>96.2</v>
      </c>
      <c r="O213" s="39"/>
    </row>
    <row r="214" spans="1:15" ht="12.75" customHeight="1">
      <c r="A214" s="16" t="s">
        <v>63</v>
      </c>
      <c r="B214" s="18">
        <v>95.4</v>
      </c>
      <c r="C214" s="17">
        <v>96</v>
      </c>
      <c r="D214" s="26">
        <v>97</v>
      </c>
      <c r="E214" s="26">
        <v>95</v>
      </c>
      <c r="F214" s="26">
        <v>97</v>
      </c>
      <c r="G214" s="26">
        <v>93</v>
      </c>
      <c r="H214" s="26"/>
      <c r="I214" s="26"/>
      <c r="J214" s="26"/>
      <c r="K214" s="26"/>
      <c r="L214" s="26"/>
      <c r="M214" s="17">
        <f t="shared" si="28"/>
        <v>478</v>
      </c>
      <c r="N214" s="49">
        <f t="shared" si="27"/>
        <v>95.6</v>
      </c>
      <c r="O214" s="39"/>
    </row>
    <row r="215" spans="1:15" ht="12.75" customHeight="1">
      <c r="A215" s="16" t="s">
        <v>64</v>
      </c>
      <c r="B215" s="17">
        <v>94.5</v>
      </c>
      <c r="C215" s="17">
        <v>93</v>
      </c>
      <c r="D215" s="26">
        <v>97</v>
      </c>
      <c r="E215" s="26">
        <v>97</v>
      </c>
      <c r="F215" s="26">
        <v>95</v>
      </c>
      <c r="G215" s="26">
        <v>95</v>
      </c>
      <c r="H215" s="26"/>
      <c r="I215" s="26"/>
      <c r="J215" s="26"/>
      <c r="K215" s="26"/>
      <c r="L215" s="26"/>
      <c r="M215" s="17">
        <f t="shared" si="28"/>
        <v>477</v>
      </c>
      <c r="N215" s="49">
        <f t="shared" si="27"/>
        <v>95.4</v>
      </c>
      <c r="O215" s="39"/>
    </row>
    <row r="216" spans="1:15" ht="12.75" customHeight="1">
      <c r="A216" s="16" t="s">
        <v>146</v>
      </c>
      <c r="B216" s="17">
        <v>90.2</v>
      </c>
      <c r="C216" s="17">
        <v>89</v>
      </c>
      <c r="D216" s="26">
        <v>91</v>
      </c>
      <c r="E216" s="26"/>
      <c r="F216" s="26"/>
      <c r="G216" s="26"/>
      <c r="H216" s="26"/>
      <c r="I216" s="26"/>
      <c r="J216" s="26"/>
      <c r="K216" s="26"/>
      <c r="L216" s="26"/>
      <c r="M216" s="17">
        <f t="shared" si="28"/>
        <v>180</v>
      </c>
      <c r="N216" s="49">
        <f t="shared" si="27"/>
        <v>90</v>
      </c>
      <c r="O216" s="39"/>
    </row>
    <row r="217" spans="1:15" ht="12.75" customHeight="1">
      <c r="A217" s="16" t="s">
        <v>117</v>
      </c>
      <c r="B217" s="17">
        <v>89.8</v>
      </c>
      <c r="C217" s="17"/>
      <c r="D217" s="26"/>
      <c r="E217" s="26">
        <v>94</v>
      </c>
      <c r="F217" s="26">
        <v>91</v>
      </c>
      <c r="G217" s="26">
        <v>96</v>
      </c>
      <c r="H217" s="26"/>
      <c r="I217" s="26"/>
      <c r="J217" s="26"/>
      <c r="K217" s="26"/>
      <c r="L217" s="26"/>
      <c r="M217" s="17">
        <f t="shared" si="28"/>
        <v>281</v>
      </c>
      <c r="N217" s="49">
        <f>IF(COUNT(C217:L217),AVERAGE(C217:L217)," ")</f>
        <v>93.66666666666667</v>
      </c>
      <c r="O217" s="39"/>
    </row>
    <row r="218" spans="1:15" ht="12.75" customHeight="1">
      <c r="A218" s="6"/>
      <c r="B218" s="18">
        <f>SUM(B212:B215)</f>
        <v>381.5</v>
      </c>
      <c r="C218" s="17">
        <f>SUM(C212:C216)</f>
        <v>370</v>
      </c>
      <c r="D218" s="17">
        <f>SUM(D212:D216)</f>
        <v>382</v>
      </c>
      <c r="E218" s="17">
        <f aca="true" t="shared" si="29" ref="E218:L218">SUM(E212:E217)</f>
        <v>382</v>
      </c>
      <c r="F218" s="17">
        <f t="shared" si="29"/>
        <v>382</v>
      </c>
      <c r="G218" s="17">
        <f t="shared" si="29"/>
        <v>381</v>
      </c>
      <c r="H218" s="17">
        <f t="shared" si="29"/>
        <v>0</v>
      </c>
      <c r="I218" s="17">
        <f t="shared" si="29"/>
        <v>0</v>
      </c>
      <c r="J218" s="17">
        <f t="shared" si="29"/>
        <v>0</v>
      </c>
      <c r="K218" s="17">
        <f t="shared" si="29"/>
        <v>0</v>
      </c>
      <c r="L218" s="17">
        <f t="shared" si="29"/>
        <v>0</v>
      </c>
      <c r="M218" s="17">
        <f t="shared" si="28"/>
        <v>1897</v>
      </c>
      <c r="N218" s="17"/>
      <c r="O218" s="39"/>
    </row>
    <row r="219" spans="1:15" ht="12.75" customHeight="1">
      <c r="A219" s="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39"/>
    </row>
    <row r="220" spans="1:15" ht="12.75" customHeight="1">
      <c r="A220" s="6"/>
      <c r="B220" s="17"/>
      <c r="C220" s="17"/>
      <c r="D220" s="22" t="s">
        <v>7</v>
      </c>
      <c r="E220" s="19" t="s">
        <v>8</v>
      </c>
      <c r="F220" s="19" t="s">
        <v>9</v>
      </c>
      <c r="G220" s="19" t="s">
        <v>10</v>
      </c>
      <c r="H220" s="19" t="s">
        <v>11</v>
      </c>
      <c r="I220" s="19" t="s">
        <v>12</v>
      </c>
      <c r="J220" s="17"/>
      <c r="K220" s="17"/>
      <c r="L220" s="17"/>
      <c r="M220" s="17"/>
      <c r="N220" s="17"/>
      <c r="O220" s="39"/>
    </row>
    <row r="221" spans="1:15" ht="12.75" customHeight="1">
      <c r="A221" s="15" t="str">
        <f>+A193</f>
        <v>Bodmin A</v>
      </c>
      <c r="B221" s="17"/>
      <c r="C221" s="17"/>
      <c r="D221" s="26">
        <f>+J186</f>
        <v>5</v>
      </c>
      <c r="E221" s="26">
        <v>5</v>
      </c>
      <c r="F221" s="26">
        <v>0</v>
      </c>
      <c r="G221" s="26">
        <v>0</v>
      </c>
      <c r="H221" s="26">
        <f>+E221*2+F221</f>
        <v>10</v>
      </c>
      <c r="I221" s="26">
        <f>+M198</f>
        <v>1934</v>
      </c>
      <c r="J221" s="17"/>
      <c r="K221" s="17"/>
      <c r="L221" s="17"/>
      <c r="M221" s="17"/>
      <c r="N221" s="17"/>
      <c r="O221" s="39"/>
    </row>
    <row r="222" spans="1:15" ht="12.75" customHeight="1">
      <c r="A222" s="15" t="str">
        <f>+A199</f>
        <v>Helston A</v>
      </c>
      <c r="B222" s="17"/>
      <c r="C222" s="17"/>
      <c r="D222" s="26">
        <f>+J186</f>
        <v>5</v>
      </c>
      <c r="E222" s="26">
        <v>4</v>
      </c>
      <c r="F222" s="26">
        <v>0</v>
      </c>
      <c r="G222" s="26">
        <v>1</v>
      </c>
      <c r="H222" s="26">
        <f>+E222*2+F222</f>
        <v>8</v>
      </c>
      <c r="I222" s="26">
        <f>+M204</f>
        <v>1913</v>
      </c>
      <c r="J222" s="17"/>
      <c r="K222" s="17"/>
      <c r="L222" s="17"/>
      <c r="M222" s="17"/>
      <c r="N222" s="17"/>
      <c r="O222" s="39"/>
    </row>
    <row r="223" spans="1:15" ht="12.75" customHeight="1">
      <c r="A223" s="15" t="str">
        <f>+A211</f>
        <v>Penzance &amp; St. Ives B</v>
      </c>
      <c r="B223" s="17"/>
      <c r="C223" s="17"/>
      <c r="D223" s="26">
        <f>+J186</f>
        <v>5</v>
      </c>
      <c r="E223" s="26">
        <v>1</v>
      </c>
      <c r="F223" s="26">
        <v>0</v>
      </c>
      <c r="G223" s="26">
        <v>4</v>
      </c>
      <c r="H223" s="26">
        <f>+E223*2+F223</f>
        <v>2</v>
      </c>
      <c r="I223" s="26">
        <f>+M218</f>
        <v>1897</v>
      </c>
      <c r="J223" s="17"/>
      <c r="K223" s="17"/>
      <c r="L223" s="17"/>
      <c r="M223" s="17"/>
      <c r="N223" s="17"/>
      <c r="O223" s="39"/>
    </row>
    <row r="224" spans="1:15" ht="12.75" customHeight="1">
      <c r="A224" s="15" t="str">
        <f>+A205</f>
        <v>City of Truro C</v>
      </c>
      <c r="B224" s="17"/>
      <c r="C224" s="17"/>
      <c r="D224" s="26">
        <f>+J186</f>
        <v>5</v>
      </c>
      <c r="E224" s="26">
        <v>0</v>
      </c>
      <c r="F224" s="26">
        <v>0</v>
      </c>
      <c r="G224" s="26">
        <v>5</v>
      </c>
      <c r="H224" s="26">
        <f>+E224*2+F224</f>
        <v>0</v>
      </c>
      <c r="I224" s="26">
        <f>+M210</f>
        <v>1911</v>
      </c>
      <c r="J224" s="17"/>
      <c r="K224" s="17"/>
      <c r="L224" s="17"/>
      <c r="M224" s="17"/>
      <c r="N224" s="17"/>
      <c r="O224" s="39"/>
    </row>
    <row r="225" spans="1:15" ht="12.75" customHeight="1">
      <c r="A225" s="39"/>
      <c r="B225" s="39"/>
      <c r="C225" s="39"/>
      <c r="D225" s="39"/>
      <c r="E225" s="39"/>
      <c r="F225" s="52"/>
      <c r="G225" s="39"/>
      <c r="H225" s="39"/>
      <c r="I225" s="39"/>
      <c r="J225" s="54"/>
      <c r="K225" s="39"/>
      <c r="L225" s="39"/>
      <c r="M225" s="39"/>
      <c r="N225" s="39"/>
      <c r="O225" s="39"/>
    </row>
    <row r="226" spans="1:15" ht="12.75" customHeight="1">
      <c r="A226" s="39"/>
      <c r="B226" s="39"/>
      <c r="C226" s="39"/>
      <c r="D226" s="55"/>
      <c r="E226" s="55"/>
      <c r="F226" s="50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1:15" ht="12.75" customHeight="1">
      <c r="A227" s="8"/>
      <c r="B227" s="8"/>
      <c r="E227" s="48" t="s">
        <v>5</v>
      </c>
      <c r="O227" s="39"/>
    </row>
    <row r="228" spans="1:15" ht="12.75" customHeight="1">
      <c r="A228" s="8"/>
      <c r="B228" s="8"/>
      <c r="F228" s="48" t="s">
        <v>6</v>
      </c>
      <c r="O228" s="39"/>
    </row>
    <row r="229" spans="5:15" ht="12.75" customHeight="1">
      <c r="E229" s="1"/>
      <c r="G229" s="48" t="s">
        <v>4</v>
      </c>
      <c r="O229" s="39"/>
    </row>
    <row r="230" spans="7:15" ht="12.75" customHeight="1">
      <c r="G230" s="48" t="s">
        <v>38</v>
      </c>
      <c r="O230" s="39"/>
    </row>
    <row r="231" spans="6:15" ht="12.75" customHeight="1">
      <c r="F231" s="48" t="s">
        <v>26</v>
      </c>
      <c r="J231" s="13">
        <v>6</v>
      </c>
      <c r="O231" s="39"/>
    </row>
    <row r="232" spans="4:15" ht="12.75" customHeight="1">
      <c r="D232" s="4"/>
      <c r="E232" s="4"/>
      <c r="F232" s="2"/>
      <c r="O232" s="39"/>
    </row>
    <row r="233" spans="1:15" ht="12.75" customHeight="1">
      <c r="A233" s="2"/>
      <c r="B233" s="2" t="str">
        <f>+A238</f>
        <v>Bodmin A</v>
      </c>
      <c r="C233" s="9"/>
      <c r="D233" s="4"/>
      <c r="E233" s="4"/>
      <c r="F233" s="13">
        <f>+H243</f>
        <v>382</v>
      </c>
      <c r="H233" s="48" t="s">
        <v>150</v>
      </c>
      <c r="J233" s="2" t="str">
        <f>+A244</f>
        <v>Helston A</v>
      </c>
      <c r="K233" s="11"/>
      <c r="L233" s="7"/>
      <c r="M233" s="7"/>
      <c r="N233" s="13">
        <f>+H249</f>
        <v>379</v>
      </c>
      <c r="O233" s="39"/>
    </row>
    <row r="234" spans="1:15" ht="12.75" customHeight="1">
      <c r="A234" s="2"/>
      <c r="B234" s="2"/>
      <c r="C234" s="10"/>
      <c r="D234" s="4"/>
      <c r="E234" s="4"/>
      <c r="F234" s="2"/>
      <c r="H234" s="10"/>
      <c r="I234" s="2"/>
      <c r="J234" s="2"/>
      <c r="L234" s="2"/>
      <c r="M234" s="2"/>
      <c r="N234" s="2"/>
      <c r="O234" s="39"/>
    </row>
    <row r="235" spans="1:15" ht="12.75" customHeight="1">
      <c r="A235" s="6"/>
      <c r="B235" s="10" t="str">
        <f>+A250</f>
        <v>City of Truro C</v>
      </c>
      <c r="D235" s="5"/>
      <c r="E235" s="5"/>
      <c r="F235" s="13">
        <f>+H255</f>
        <v>383</v>
      </c>
      <c r="H235" s="48" t="s">
        <v>150</v>
      </c>
      <c r="J235" s="2" t="str">
        <f>+A256</f>
        <v>Penzance &amp; St. Ives B</v>
      </c>
      <c r="L235" s="2"/>
      <c r="M235" s="2"/>
      <c r="N235" s="13">
        <f>+H263</f>
        <v>370</v>
      </c>
      <c r="O235" s="39"/>
    </row>
    <row r="236" spans="1:15" ht="12.75" customHeight="1">
      <c r="A236" s="59"/>
      <c r="B236" s="6"/>
      <c r="C236" s="11"/>
      <c r="D236" s="7"/>
      <c r="E236" s="7"/>
      <c r="F236" s="5"/>
      <c r="G236" s="5"/>
      <c r="H236" s="12"/>
      <c r="I236" s="5"/>
      <c r="J236" s="5"/>
      <c r="K236" s="5"/>
      <c r="L236" s="5"/>
      <c r="M236" s="5"/>
      <c r="N236" s="5"/>
      <c r="O236" s="39"/>
    </row>
    <row r="237" spans="1:15" ht="12.75" customHeight="1">
      <c r="A237" s="6"/>
      <c r="B237" s="4" t="s">
        <v>1</v>
      </c>
      <c r="C237" s="10" t="s">
        <v>3</v>
      </c>
      <c r="D237" s="7"/>
      <c r="E237" s="7"/>
      <c r="F237" s="5"/>
      <c r="G237" s="5"/>
      <c r="H237" s="12"/>
      <c r="I237" s="5"/>
      <c r="J237" s="5"/>
      <c r="K237" s="5"/>
      <c r="L237" s="5"/>
      <c r="M237" s="5"/>
      <c r="N237" s="5"/>
      <c r="O237" s="39"/>
    </row>
    <row r="238" spans="1:15" ht="12.75" customHeight="1">
      <c r="A238" s="3" t="s">
        <v>34</v>
      </c>
      <c r="B238" s="4" t="s">
        <v>0</v>
      </c>
      <c r="C238" s="7">
        <v>1</v>
      </c>
      <c r="D238" s="7">
        <v>2</v>
      </c>
      <c r="E238" s="7">
        <v>3</v>
      </c>
      <c r="F238" s="7">
        <v>4</v>
      </c>
      <c r="G238" s="7">
        <v>5</v>
      </c>
      <c r="H238" s="7">
        <v>6</v>
      </c>
      <c r="I238" s="7">
        <v>7</v>
      </c>
      <c r="J238" s="7">
        <v>8</v>
      </c>
      <c r="K238" s="7">
        <v>9</v>
      </c>
      <c r="L238" s="7">
        <v>10</v>
      </c>
      <c r="M238" s="14" t="s">
        <v>2</v>
      </c>
      <c r="N238" s="14" t="s">
        <v>0</v>
      </c>
      <c r="O238" s="39"/>
    </row>
    <row r="239" spans="1:15" ht="12.75" customHeight="1">
      <c r="A239" t="s">
        <v>69</v>
      </c>
      <c r="B239" s="34">
        <v>97.6</v>
      </c>
      <c r="C239" s="17">
        <v>98</v>
      </c>
      <c r="D239" s="17">
        <v>99</v>
      </c>
      <c r="E239" s="13">
        <v>100</v>
      </c>
      <c r="F239" s="13">
        <v>100</v>
      </c>
      <c r="G239" s="13">
        <v>100</v>
      </c>
      <c r="H239" s="17">
        <v>96</v>
      </c>
      <c r="I239" s="17"/>
      <c r="J239" s="17"/>
      <c r="K239" s="17"/>
      <c r="L239" s="17"/>
      <c r="M239" s="17">
        <f>SUM(C239:L239)</f>
        <v>593</v>
      </c>
      <c r="N239" s="49">
        <f>IF(COUNT(C239:L239),AVERAGE(C239:L239)," ")</f>
        <v>98.83333333333333</v>
      </c>
      <c r="O239" s="39"/>
    </row>
    <row r="240" spans="1:15" ht="12.75" customHeight="1">
      <c r="A240" t="s">
        <v>70</v>
      </c>
      <c r="B240" s="34">
        <v>95.8</v>
      </c>
      <c r="C240" s="28">
        <v>95</v>
      </c>
      <c r="D240" s="17">
        <v>95</v>
      </c>
      <c r="E240" s="17">
        <v>96</v>
      </c>
      <c r="F240" s="17">
        <v>97</v>
      </c>
      <c r="G240" s="17">
        <v>97</v>
      </c>
      <c r="H240" s="17">
        <v>97</v>
      </c>
      <c r="I240" s="17"/>
      <c r="J240" s="17"/>
      <c r="K240" s="17"/>
      <c r="L240" s="17"/>
      <c r="M240" s="17">
        <f>SUM(C240:L240)</f>
        <v>577</v>
      </c>
      <c r="N240" s="49">
        <f>IF(COUNT(C240:L240),AVERAGE(C240:L240)," ")</f>
        <v>96.16666666666667</v>
      </c>
      <c r="O240" s="39"/>
    </row>
    <row r="241" spans="1:15" ht="12.75" customHeight="1">
      <c r="A241" t="s">
        <v>71</v>
      </c>
      <c r="B241" s="34">
        <v>95.1</v>
      </c>
      <c r="C241" s="28">
        <v>98</v>
      </c>
      <c r="D241" s="26">
        <v>97</v>
      </c>
      <c r="E241" s="26">
        <v>94</v>
      </c>
      <c r="F241" s="26">
        <v>93</v>
      </c>
      <c r="G241" s="26">
        <v>96</v>
      </c>
      <c r="H241" s="26">
        <v>93</v>
      </c>
      <c r="I241" s="26"/>
      <c r="J241" s="26"/>
      <c r="K241" s="26"/>
      <c r="L241" s="26"/>
      <c r="M241" s="17">
        <f>SUM(C241:L241)</f>
        <v>571</v>
      </c>
      <c r="N241" s="49">
        <f>IF(COUNT(C241:L241),AVERAGE(C241:L241)," ")</f>
        <v>95.16666666666667</v>
      </c>
      <c r="O241" s="39"/>
    </row>
    <row r="242" spans="1:15" ht="12.75" customHeight="1">
      <c r="A242" t="s">
        <v>72</v>
      </c>
      <c r="B242" s="34">
        <v>95.1</v>
      </c>
      <c r="C242" s="17">
        <v>95</v>
      </c>
      <c r="D242" s="26">
        <v>98</v>
      </c>
      <c r="E242" s="26">
        <v>95</v>
      </c>
      <c r="F242" s="26">
        <v>97</v>
      </c>
      <c r="G242" s="47">
        <v>94</v>
      </c>
      <c r="H242" s="26">
        <v>96</v>
      </c>
      <c r="I242" s="26"/>
      <c r="J242" s="26"/>
      <c r="K242" s="26"/>
      <c r="L242" s="26"/>
      <c r="M242" s="17">
        <f>SUM(C242:L242)</f>
        <v>575</v>
      </c>
      <c r="N242" s="49">
        <f>IF(COUNT(C242:L242),AVERAGE(C242:L242)," ")</f>
        <v>95.83333333333333</v>
      </c>
      <c r="O242" s="39"/>
    </row>
    <row r="243" spans="2:15" ht="12.75" customHeight="1">
      <c r="B243" s="18">
        <f aca="true" t="shared" si="30" ref="B243:L243">SUM(B239:B242)</f>
        <v>383.6</v>
      </c>
      <c r="C243" s="17">
        <f t="shared" si="30"/>
        <v>386</v>
      </c>
      <c r="D243" s="17">
        <f t="shared" si="30"/>
        <v>389</v>
      </c>
      <c r="E243" s="17">
        <f t="shared" si="30"/>
        <v>385</v>
      </c>
      <c r="F243" s="17">
        <f t="shared" si="30"/>
        <v>387</v>
      </c>
      <c r="G243" s="17">
        <f t="shared" si="30"/>
        <v>387</v>
      </c>
      <c r="H243" s="17">
        <f t="shared" si="30"/>
        <v>382</v>
      </c>
      <c r="I243" s="17">
        <f t="shared" si="30"/>
        <v>0</v>
      </c>
      <c r="J243" s="17">
        <f t="shared" si="30"/>
        <v>0</v>
      </c>
      <c r="K243" s="17">
        <f t="shared" si="30"/>
        <v>0</v>
      </c>
      <c r="L243" s="17">
        <f t="shared" si="30"/>
        <v>0</v>
      </c>
      <c r="M243" s="17">
        <f>SUM(C243:L243)</f>
        <v>2316</v>
      </c>
      <c r="N243" s="49"/>
      <c r="O243" s="39"/>
    </row>
    <row r="244" spans="1:15" ht="12.75" customHeight="1">
      <c r="A244" s="3" t="s">
        <v>33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49" t="str">
        <f>IF(COUNT(C244:L244),AVERAGE(C244:L244)," ")</f>
        <v> </v>
      </c>
      <c r="O244" s="39"/>
    </row>
    <row r="245" spans="1:15" ht="12.75" customHeight="1">
      <c r="A245" s="16" t="s">
        <v>73</v>
      </c>
      <c r="B245" s="17">
        <v>96.3</v>
      </c>
      <c r="C245" s="28">
        <v>98</v>
      </c>
      <c r="D245" s="28">
        <v>98</v>
      </c>
      <c r="E245" s="17">
        <v>97</v>
      </c>
      <c r="F245" s="17">
        <v>97</v>
      </c>
      <c r="G245" s="17">
        <v>98</v>
      </c>
      <c r="H245" s="17">
        <v>99</v>
      </c>
      <c r="I245" s="17"/>
      <c r="J245" s="17"/>
      <c r="K245" s="17"/>
      <c r="L245" s="17"/>
      <c r="M245" s="17">
        <f>SUM(C245:L245)</f>
        <v>587</v>
      </c>
      <c r="N245" s="49">
        <f>IF(COUNT(C245:L245),AVERAGE(C245:L245)," ")</f>
        <v>97.83333333333333</v>
      </c>
      <c r="O245" s="39"/>
    </row>
    <row r="246" spans="1:15" ht="12.75" customHeight="1">
      <c r="A246" s="16" t="s">
        <v>74</v>
      </c>
      <c r="B246" s="18">
        <v>96</v>
      </c>
      <c r="C246" s="17">
        <v>95</v>
      </c>
      <c r="D246" s="17">
        <v>94</v>
      </c>
      <c r="E246" s="17">
        <v>95</v>
      </c>
      <c r="F246" s="17">
        <v>96</v>
      </c>
      <c r="G246" s="17">
        <v>97</v>
      </c>
      <c r="H246" s="17">
        <v>97</v>
      </c>
      <c r="I246" s="17"/>
      <c r="J246" s="17"/>
      <c r="K246" s="17"/>
      <c r="L246" s="17"/>
      <c r="M246" s="17">
        <f>SUM(C246:L246)</f>
        <v>574</v>
      </c>
      <c r="N246" s="49">
        <f>IF(COUNT(C246:L246),AVERAGE(C246:L246)," ")</f>
        <v>95.66666666666667</v>
      </c>
      <c r="O246" s="39"/>
    </row>
    <row r="247" spans="1:15" ht="12.75" customHeight="1">
      <c r="A247" s="16" t="s">
        <v>75</v>
      </c>
      <c r="B247" s="28">
        <v>95.5</v>
      </c>
      <c r="C247" s="17">
        <v>97</v>
      </c>
      <c r="D247" s="26">
        <v>92</v>
      </c>
      <c r="E247" s="26">
        <v>92</v>
      </c>
      <c r="F247" s="26">
        <v>95</v>
      </c>
      <c r="G247" s="26">
        <v>97</v>
      </c>
      <c r="H247" s="26">
        <v>91</v>
      </c>
      <c r="I247" s="26"/>
      <c r="J247" s="26"/>
      <c r="K247" s="26"/>
      <c r="L247" s="26"/>
      <c r="M247" s="17">
        <f>SUM(C247:L247)</f>
        <v>564</v>
      </c>
      <c r="N247" s="49">
        <f>IF(COUNT(C247:L247),AVERAGE(C247:L247)," ")</f>
        <v>94</v>
      </c>
      <c r="O247" s="39"/>
    </row>
    <row r="248" spans="1:15" ht="12.75" customHeight="1">
      <c r="A248" s="27" t="s">
        <v>76</v>
      </c>
      <c r="B248" s="28">
        <v>94.7</v>
      </c>
      <c r="C248" s="17">
        <v>95</v>
      </c>
      <c r="D248" s="26">
        <v>99</v>
      </c>
      <c r="E248" s="26">
        <v>95</v>
      </c>
      <c r="F248" s="26">
        <v>93</v>
      </c>
      <c r="G248" s="26">
        <v>93</v>
      </c>
      <c r="H248" s="26">
        <v>92</v>
      </c>
      <c r="I248" s="26"/>
      <c r="J248" s="26"/>
      <c r="K248" s="26"/>
      <c r="L248" s="26"/>
      <c r="M248" s="17">
        <f>SUM(C248:L248)</f>
        <v>567</v>
      </c>
      <c r="N248" s="49">
        <f>IF(COUNT(C248:L248),AVERAGE(C248:L248)," ")</f>
        <v>94.5</v>
      </c>
      <c r="O248" s="39"/>
    </row>
    <row r="249" spans="2:15" ht="12.75" customHeight="1">
      <c r="B249">
        <f aca="true" t="shared" si="31" ref="B249:L249">SUM(B245:B248)</f>
        <v>382.5</v>
      </c>
      <c r="C249" s="17">
        <f t="shared" si="31"/>
        <v>385</v>
      </c>
      <c r="D249" s="17">
        <f t="shared" si="31"/>
        <v>383</v>
      </c>
      <c r="E249" s="17">
        <f t="shared" si="31"/>
        <v>379</v>
      </c>
      <c r="F249" s="17">
        <f t="shared" si="31"/>
        <v>381</v>
      </c>
      <c r="G249" s="17">
        <f t="shared" si="31"/>
        <v>385</v>
      </c>
      <c r="H249" s="17">
        <f t="shared" si="31"/>
        <v>379</v>
      </c>
      <c r="I249" s="17">
        <f t="shared" si="31"/>
        <v>0</v>
      </c>
      <c r="J249" s="17">
        <f t="shared" si="31"/>
        <v>0</v>
      </c>
      <c r="K249" s="17">
        <f t="shared" si="31"/>
        <v>0</v>
      </c>
      <c r="L249" s="17">
        <f t="shared" si="31"/>
        <v>0</v>
      </c>
      <c r="M249" s="17">
        <f>SUM(C249:L249)</f>
        <v>2292</v>
      </c>
      <c r="N249" s="49"/>
      <c r="O249" s="39"/>
    </row>
    <row r="250" spans="1:15" ht="12.75" customHeight="1">
      <c r="A250" s="29" t="s">
        <v>31</v>
      </c>
      <c r="B250" s="19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49" t="str">
        <f>IF(COUNT(C250:L250),AVERAGE(C250:L250)," ")</f>
        <v> </v>
      </c>
      <c r="O250" s="39"/>
    </row>
    <row r="251" spans="1:15" ht="12.75" customHeight="1">
      <c r="A251" s="16" t="s">
        <v>65</v>
      </c>
      <c r="B251" s="17">
        <v>96.1</v>
      </c>
      <c r="C251" s="28">
        <v>97</v>
      </c>
      <c r="D251" s="17">
        <v>96</v>
      </c>
      <c r="E251" s="17">
        <v>96</v>
      </c>
      <c r="F251" s="17">
        <v>99</v>
      </c>
      <c r="G251" s="17">
        <v>98</v>
      </c>
      <c r="H251" s="17">
        <v>95</v>
      </c>
      <c r="I251" s="17"/>
      <c r="J251" s="17"/>
      <c r="K251" s="17"/>
      <c r="L251" s="17"/>
      <c r="M251" s="17">
        <f>SUM(C251:L251)</f>
        <v>581</v>
      </c>
      <c r="N251" s="49">
        <f>IF(COUNT(C251:L251),AVERAGE(C251:L251)," ")</f>
        <v>96.83333333333333</v>
      </c>
      <c r="O251" s="39"/>
    </row>
    <row r="252" spans="1:15" ht="12.75" customHeight="1">
      <c r="A252" s="16" t="s">
        <v>66</v>
      </c>
      <c r="B252" s="18">
        <v>95.9</v>
      </c>
      <c r="C252" s="17">
        <v>95</v>
      </c>
      <c r="D252" s="17">
        <v>96</v>
      </c>
      <c r="E252" s="17">
        <v>95</v>
      </c>
      <c r="F252" s="17">
        <v>91</v>
      </c>
      <c r="G252" s="17">
        <v>95</v>
      </c>
      <c r="H252" s="17">
        <v>99</v>
      </c>
      <c r="I252" s="17"/>
      <c r="J252" s="17"/>
      <c r="K252" s="17"/>
      <c r="L252" s="17"/>
      <c r="M252" s="17">
        <f>SUM(C252:L252)</f>
        <v>571</v>
      </c>
      <c r="N252" s="49">
        <f>IF(COUNT(C252:L252),AVERAGE(C252:L252)," ")</f>
        <v>95.16666666666667</v>
      </c>
      <c r="O252" s="39"/>
    </row>
    <row r="253" spans="1:15" ht="12.75" customHeight="1">
      <c r="A253" s="16" t="s">
        <v>67</v>
      </c>
      <c r="B253" s="18">
        <v>95.2</v>
      </c>
      <c r="C253" s="35">
        <v>95</v>
      </c>
      <c r="D253" s="26">
        <v>96</v>
      </c>
      <c r="E253" s="26">
        <v>97</v>
      </c>
      <c r="F253" s="26">
        <v>94</v>
      </c>
      <c r="G253" s="26">
        <v>96</v>
      </c>
      <c r="H253" s="26">
        <v>98</v>
      </c>
      <c r="I253" s="26"/>
      <c r="J253" s="26"/>
      <c r="K253" s="26"/>
      <c r="L253" s="26"/>
      <c r="M253" s="17">
        <f>SUM(C253:L253)</f>
        <v>576</v>
      </c>
      <c r="N253" s="49">
        <f>IF(COUNT(C253:L253),AVERAGE(C253:L253)," ")</f>
        <v>96</v>
      </c>
      <c r="O253" s="39"/>
    </row>
    <row r="254" spans="1:15" ht="12.75" customHeight="1">
      <c r="A254" s="16" t="s">
        <v>68</v>
      </c>
      <c r="B254" s="17">
        <v>94.7</v>
      </c>
      <c r="C254" s="17">
        <v>97</v>
      </c>
      <c r="D254" s="26">
        <v>96</v>
      </c>
      <c r="E254" s="26">
        <v>93</v>
      </c>
      <c r="F254" s="26">
        <v>93</v>
      </c>
      <c r="G254" s="47">
        <v>96</v>
      </c>
      <c r="H254" s="26">
        <v>91</v>
      </c>
      <c r="I254" s="26"/>
      <c r="J254" s="26"/>
      <c r="K254" s="26"/>
      <c r="L254" s="26"/>
      <c r="M254" s="17">
        <f>SUM(C254:L254)</f>
        <v>566</v>
      </c>
      <c r="N254" s="49">
        <f>IF(COUNT(C254:L254),AVERAGE(C254:L254)," ")</f>
        <v>94.33333333333333</v>
      </c>
      <c r="O254" s="39"/>
    </row>
    <row r="255" spans="1:15" ht="12.75" customHeight="1">
      <c r="A255" s="16"/>
      <c r="B255" s="17">
        <f aca="true" t="shared" si="32" ref="B255:L255">SUM(B251:B254)</f>
        <v>381.9</v>
      </c>
      <c r="C255" s="17">
        <f t="shared" si="32"/>
        <v>384</v>
      </c>
      <c r="D255" s="17">
        <f t="shared" si="32"/>
        <v>384</v>
      </c>
      <c r="E255" s="17">
        <f t="shared" si="32"/>
        <v>381</v>
      </c>
      <c r="F255" s="17">
        <f t="shared" si="32"/>
        <v>377</v>
      </c>
      <c r="G255" s="17">
        <f t="shared" si="32"/>
        <v>385</v>
      </c>
      <c r="H255" s="17">
        <f t="shared" si="32"/>
        <v>383</v>
      </c>
      <c r="I255" s="17">
        <f t="shared" si="32"/>
        <v>0</v>
      </c>
      <c r="J255" s="17">
        <f t="shared" si="32"/>
        <v>0</v>
      </c>
      <c r="K255" s="17">
        <f t="shared" si="32"/>
        <v>0</v>
      </c>
      <c r="L255" s="17">
        <f t="shared" si="32"/>
        <v>0</v>
      </c>
      <c r="M255" s="17">
        <f>SUM(C255:L255)</f>
        <v>2294</v>
      </c>
      <c r="N255" s="49"/>
      <c r="O255" s="39"/>
    </row>
    <row r="256" spans="1:15" ht="12.75" customHeight="1">
      <c r="A256" s="29" t="s">
        <v>13</v>
      </c>
      <c r="B256" s="19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49" t="str">
        <f aca="true" t="shared" si="33" ref="N256:N261">IF(COUNT(C256:L256),AVERAGE(C256:L256)," ")</f>
        <v> </v>
      </c>
      <c r="O256" s="39"/>
    </row>
    <row r="257" spans="1:15" ht="12.75" customHeight="1">
      <c r="A257" s="16" t="s">
        <v>61</v>
      </c>
      <c r="B257" s="18">
        <v>96</v>
      </c>
      <c r="C257" s="17"/>
      <c r="D257" s="17"/>
      <c r="E257" s="17"/>
      <c r="F257" s="17"/>
      <c r="G257" s="13"/>
      <c r="H257" s="17"/>
      <c r="I257" s="17"/>
      <c r="J257" s="17"/>
      <c r="K257" s="17"/>
      <c r="L257" s="17"/>
      <c r="M257" s="17">
        <f aca="true" t="shared" si="34" ref="M257:M263">SUM(C257:L257)</f>
        <v>0</v>
      </c>
      <c r="N257" s="49" t="str">
        <f t="shared" si="33"/>
        <v> </v>
      </c>
      <c r="O257" s="39"/>
    </row>
    <row r="258" spans="1:15" ht="12.75" customHeight="1">
      <c r="A258" s="16" t="s">
        <v>62</v>
      </c>
      <c r="B258" s="17">
        <v>95.6</v>
      </c>
      <c r="C258" s="17">
        <v>92</v>
      </c>
      <c r="D258" s="17">
        <v>97</v>
      </c>
      <c r="E258" s="17">
        <v>96</v>
      </c>
      <c r="F258" s="17">
        <v>99</v>
      </c>
      <c r="G258" s="17">
        <v>97</v>
      </c>
      <c r="H258" s="17">
        <v>95</v>
      </c>
      <c r="I258" s="13"/>
      <c r="J258" s="17"/>
      <c r="K258" s="17"/>
      <c r="L258" s="17"/>
      <c r="M258" s="17">
        <f t="shared" si="34"/>
        <v>576</v>
      </c>
      <c r="N258" s="49">
        <f t="shared" si="33"/>
        <v>96</v>
      </c>
      <c r="O258" s="39"/>
    </row>
    <row r="259" spans="1:15" ht="12.75" customHeight="1">
      <c r="A259" s="16" t="s">
        <v>63</v>
      </c>
      <c r="B259" s="18">
        <v>95.4</v>
      </c>
      <c r="C259" s="17">
        <v>96</v>
      </c>
      <c r="D259" s="26">
        <v>97</v>
      </c>
      <c r="E259" s="26">
        <v>95</v>
      </c>
      <c r="F259" s="26">
        <v>97</v>
      </c>
      <c r="G259" s="26">
        <v>93</v>
      </c>
      <c r="H259" s="26">
        <v>91</v>
      </c>
      <c r="I259" s="26"/>
      <c r="J259" s="26"/>
      <c r="K259" s="26"/>
      <c r="L259" s="26"/>
      <c r="M259" s="17">
        <f t="shared" si="34"/>
        <v>569</v>
      </c>
      <c r="N259" s="49">
        <f t="shared" si="33"/>
        <v>94.83333333333333</v>
      </c>
      <c r="O259" s="39"/>
    </row>
    <row r="260" spans="1:15" ht="12.75" customHeight="1">
      <c r="A260" s="16" t="s">
        <v>64</v>
      </c>
      <c r="B260" s="17">
        <v>94.5</v>
      </c>
      <c r="C260" s="17">
        <v>93</v>
      </c>
      <c r="D260" s="26">
        <v>97</v>
      </c>
      <c r="E260" s="26">
        <v>97</v>
      </c>
      <c r="F260" s="26">
        <v>95</v>
      </c>
      <c r="G260" s="26">
        <v>95</v>
      </c>
      <c r="H260" s="26">
        <v>94</v>
      </c>
      <c r="I260" s="26"/>
      <c r="J260" s="26"/>
      <c r="K260" s="26"/>
      <c r="L260" s="26"/>
      <c r="M260" s="17">
        <f t="shared" si="34"/>
        <v>571</v>
      </c>
      <c r="N260" s="49">
        <f t="shared" si="33"/>
        <v>95.16666666666667</v>
      </c>
      <c r="O260" s="39"/>
    </row>
    <row r="261" spans="1:15" ht="12.75" customHeight="1">
      <c r="A261" s="16" t="s">
        <v>146</v>
      </c>
      <c r="B261" s="17">
        <v>90.2</v>
      </c>
      <c r="C261" s="17">
        <v>89</v>
      </c>
      <c r="D261" s="26">
        <v>91</v>
      </c>
      <c r="E261" s="26"/>
      <c r="F261" s="26"/>
      <c r="G261" s="26"/>
      <c r="H261" s="26"/>
      <c r="I261" s="26"/>
      <c r="J261" s="26"/>
      <c r="K261" s="26"/>
      <c r="L261" s="26"/>
      <c r="M261" s="17">
        <f t="shared" si="34"/>
        <v>180</v>
      </c>
      <c r="N261" s="49">
        <f t="shared" si="33"/>
        <v>90</v>
      </c>
      <c r="O261" s="39"/>
    </row>
    <row r="262" spans="1:15" ht="12.75" customHeight="1">
      <c r="A262" s="16" t="s">
        <v>117</v>
      </c>
      <c r="B262" s="17">
        <v>89.8</v>
      </c>
      <c r="C262" s="17"/>
      <c r="D262" s="26"/>
      <c r="E262" s="26">
        <v>94</v>
      </c>
      <c r="F262" s="26">
        <v>91</v>
      </c>
      <c r="G262" s="26">
        <v>96</v>
      </c>
      <c r="H262" s="26">
        <v>90</v>
      </c>
      <c r="I262" s="26"/>
      <c r="J262" s="26"/>
      <c r="K262" s="26"/>
      <c r="L262" s="26"/>
      <c r="M262" s="17">
        <f t="shared" si="34"/>
        <v>371</v>
      </c>
      <c r="N262" s="49">
        <f>IF(COUNT(C262:L262),AVERAGE(C262:L262)," ")</f>
        <v>92.75</v>
      </c>
      <c r="O262" s="39"/>
    </row>
    <row r="263" spans="1:15" ht="12.75" customHeight="1">
      <c r="A263" s="6"/>
      <c r="B263" s="18">
        <f>SUM(B257:B260)</f>
        <v>381.5</v>
      </c>
      <c r="C263" s="17">
        <f>SUM(C257:C261)</f>
        <v>370</v>
      </c>
      <c r="D263" s="17">
        <f>SUM(D257:D261)</f>
        <v>382</v>
      </c>
      <c r="E263" s="17">
        <f aca="true" t="shared" si="35" ref="E263:L263">SUM(E257:E262)</f>
        <v>382</v>
      </c>
      <c r="F263" s="17">
        <f t="shared" si="35"/>
        <v>382</v>
      </c>
      <c r="G263" s="17">
        <f t="shared" si="35"/>
        <v>381</v>
      </c>
      <c r="H263" s="17">
        <f t="shared" si="35"/>
        <v>370</v>
      </c>
      <c r="I263" s="17">
        <f t="shared" si="35"/>
        <v>0</v>
      </c>
      <c r="J263" s="17">
        <f t="shared" si="35"/>
        <v>0</v>
      </c>
      <c r="K263" s="17">
        <f t="shared" si="35"/>
        <v>0</v>
      </c>
      <c r="L263" s="17">
        <f t="shared" si="35"/>
        <v>0</v>
      </c>
      <c r="M263" s="17">
        <f t="shared" si="34"/>
        <v>2267</v>
      </c>
      <c r="N263" s="17"/>
      <c r="O263" s="39"/>
    </row>
    <row r="264" spans="1:15" ht="12.75" customHeight="1">
      <c r="A264" s="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39"/>
    </row>
    <row r="265" spans="1:15" ht="12.75" customHeight="1">
      <c r="A265" s="6"/>
      <c r="B265" s="17"/>
      <c r="C265" s="17"/>
      <c r="D265" s="22" t="s">
        <v>7</v>
      </c>
      <c r="E265" s="19" t="s">
        <v>8</v>
      </c>
      <c r="F265" s="19" t="s">
        <v>9</v>
      </c>
      <c r="G265" s="19" t="s">
        <v>10</v>
      </c>
      <c r="H265" s="19" t="s">
        <v>11</v>
      </c>
      <c r="I265" s="19" t="s">
        <v>12</v>
      </c>
      <c r="J265" s="17"/>
      <c r="K265" s="17"/>
      <c r="L265" s="17"/>
      <c r="M265" s="17"/>
      <c r="N265" s="17"/>
      <c r="O265" s="39"/>
    </row>
    <row r="266" spans="1:15" ht="12.75" customHeight="1">
      <c r="A266" s="15" t="str">
        <f>+A238</f>
        <v>Bodmin A</v>
      </c>
      <c r="B266" s="17"/>
      <c r="C266" s="17"/>
      <c r="D266" s="26">
        <f>+J231</f>
        <v>6</v>
      </c>
      <c r="E266" s="26">
        <v>6</v>
      </c>
      <c r="F266" s="26">
        <v>0</v>
      </c>
      <c r="G266" s="26">
        <v>0</v>
      </c>
      <c r="H266" s="26">
        <f>+E266*2+F266</f>
        <v>12</v>
      </c>
      <c r="I266" s="26">
        <f>+M243</f>
        <v>2316</v>
      </c>
      <c r="J266" s="17"/>
      <c r="K266" s="17"/>
      <c r="L266" s="17"/>
      <c r="M266" s="17"/>
      <c r="N266" s="17"/>
      <c r="O266" s="39"/>
    </row>
    <row r="267" spans="1:15" ht="12.75" customHeight="1">
      <c r="A267" s="15" t="str">
        <f>+A244</f>
        <v>Helston A</v>
      </c>
      <c r="B267" s="17"/>
      <c r="C267" s="17"/>
      <c r="D267" s="26">
        <f>+J231</f>
        <v>6</v>
      </c>
      <c r="E267" s="26">
        <v>4</v>
      </c>
      <c r="F267" s="26">
        <v>0</v>
      </c>
      <c r="G267" s="26">
        <v>2</v>
      </c>
      <c r="H267" s="26">
        <f>+E267*2+F267</f>
        <v>8</v>
      </c>
      <c r="I267" s="26">
        <f>+M249</f>
        <v>2292</v>
      </c>
      <c r="J267" s="17"/>
      <c r="K267" s="17"/>
      <c r="L267" s="17"/>
      <c r="M267" s="17"/>
      <c r="N267" s="17"/>
      <c r="O267" s="39"/>
    </row>
    <row r="268" spans="1:15" ht="12.75" customHeight="1">
      <c r="A268" s="15" t="str">
        <f>+A250</f>
        <v>City of Truro C</v>
      </c>
      <c r="B268" s="17"/>
      <c r="C268" s="17"/>
      <c r="D268" s="26">
        <f>+J231</f>
        <v>6</v>
      </c>
      <c r="E268" s="26">
        <v>1</v>
      </c>
      <c r="F268" s="26">
        <v>0</v>
      </c>
      <c r="G268" s="26">
        <v>5</v>
      </c>
      <c r="H268" s="26">
        <f>+E268*2+F268</f>
        <v>2</v>
      </c>
      <c r="I268" s="26">
        <f>+M255</f>
        <v>2294</v>
      </c>
      <c r="J268" s="17"/>
      <c r="K268" s="17"/>
      <c r="L268" s="17"/>
      <c r="M268" s="17"/>
      <c r="N268" s="17"/>
      <c r="O268" s="39"/>
    </row>
    <row r="269" spans="1:15" ht="12.75" customHeight="1">
      <c r="A269" s="15" t="str">
        <f>+A256</f>
        <v>Penzance &amp; St. Ives B</v>
      </c>
      <c r="B269" s="17"/>
      <c r="C269" s="17"/>
      <c r="D269" s="26">
        <f>+J231</f>
        <v>6</v>
      </c>
      <c r="E269" s="26">
        <v>1</v>
      </c>
      <c r="F269" s="26">
        <v>0</v>
      </c>
      <c r="G269" s="26">
        <v>5</v>
      </c>
      <c r="H269" s="26">
        <f>+E269*2+F269</f>
        <v>2</v>
      </c>
      <c r="I269" s="26">
        <f>+M263</f>
        <v>2267</v>
      </c>
      <c r="J269" s="17"/>
      <c r="K269" s="17"/>
      <c r="L269" s="17"/>
      <c r="M269" s="17"/>
      <c r="N269" s="17"/>
      <c r="O269" s="39"/>
    </row>
    <row r="270" spans="10:15" ht="12.75" customHeight="1">
      <c r="J270" s="50"/>
      <c r="K270" s="39"/>
      <c r="L270" s="50"/>
      <c r="M270" s="50"/>
      <c r="N270" s="54"/>
      <c r="O270" s="39"/>
    </row>
    <row r="271" spans="1:15" ht="12.75" customHeight="1">
      <c r="A271" s="50"/>
      <c r="B271" s="50"/>
      <c r="C271" s="57"/>
      <c r="D271" s="55"/>
      <c r="E271" s="55"/>
      <c r="F271" s="50"/>
      <c r="G271" s="39"/>
      <c r="H271" s="57"/>
      <c r="I271" s="50"/>
      <c r="J271" s="50"/>
      <c r="K271" s="39"/>
      <c r="L271" s="50"/>
      <c r="M271" s="50"/>
      <c r="N271" s="50"/>
      <c r="O271" s="39"/>
    </row>
    <row r="272" spans="1:15" ht="12.75" customHeight="1">
      <c r="A272" s="8"/>
      <c r="B272" s="8"/>
      <c r="E272" s="48" t="s">
        <v>5</v>
      </c>
      <c r="O272" s="39"/>
    </row>
    <row r="273" spans="1:15" ht="12.75" customHeight="1">
      <c r="A273" s="8"/>
      <c r="B273" s="8"/>
      <c r="F273" s="48" t="s">
        <v>6</v>
      </c>
      <c r="O273" s="39"/>
    </row>
    <row r="274" spans="5:15" ht="12.75" customHeight="1">
      <c r="E274" s="1"/>
      <c r="G274" s="48" t="s">
        <v>4</v>
      </c>
      <c r="O274" s="39"/>
    </row>
    <row r="275" spans="7:15" ht="12.75" customHeight="1">
      <c r="G275" s="48" t="s">
        <v>38</v>
      </c>
      <c r="O275" s="39"/>
    </row>
    <row r="276" spans="6:15" ht="12.75" customHeight="1">
      <c r="F276" s="48" t="s">
        <v>26</v>
      </c>
      <c r="J276" s="13">
        <v>7</v>
      </c>
      <c r="O276" s="39"/>
    </row>
    <row r="277" spans="4:15" ht="12.75" customHeight="1">
      <c r="D277" s="4"/>
      <c r="E277" s="4"/>
      <c r="F277" s="2"/>
      <c r="O277" s="39"/>
    </row>
    <row r="278" spans="1:15" ht="12.75" customHeight="1">
      <c r="A278" s="2"/>
      <c r="B278" s="2" t="str">
        <f>+A283</f>
        <v>Bodmin A</v>
      </c>
      <c r="C278" s="9"/>
      <c r="D278" s="4"/>
      <c r="E278" s="4"/>
      <c r="F278" s="13">
        <f>+I288</f>
        <v>386</v>
      </c>
      <c r="H278" s="48" t="s">
        <v>150</v>
      </c>
      <c r="J278" s="2" t="str">
        <f>+A301</f>
        <v>Penzance &amp; St. Ives B</v>
      </c>
      <c r="L278" s="2"/>
      <c r="M278" s="2"/>
      <c r="N278" s="13">
        <f>+I308</f>
        <v>382</v>
      </c>
      <c r="O278" s="39"/>
    </row>
    <row r="279" spans="1:15" ht="12.75" customHeight="1">
      <c r="A279" s="2"/>
      <c r="B279" s="2"/>
      <c r="C279" s="10"/>
      <c r="D279" s="4"/>
      <c r="E279" s="4"/>
      <c r="F279" s="2"/>
      <c r="H279" s="10"/>
      <c r="I279" s="2"/>
      <c r="J279" s="2"/>
      <c r="L279" s="2"/>
      <c r="M279" s="2"/>
      <c r="N279" s="2"/>
      <c r="O279" s="39"/>
    </row>
    <row r="280" spans="1:15" ht="12.75" customHeight="1">
      <c r="A280" s="6"/>
      <c r="B280" s="2" t="str">
        <f>+A289</f>
        <v>Helston A</v>
      </c>
      <c r="C280" s="11"/>
      <c r="D280" s="7"/>
      <c r="E280" s="7"/>
      <c r="F280" s="13">
        <f>+I294</f>
        <v>381</v>
      </c>
      <c r="H280" s="48" t="s">
        <v>151</v>
      </c>
      <c r="J280" s="10" t="str">
        <f>+A295</f>
        <v>City of Truro C</v>
      </c>
      <c r="L280" s="5"/>
      <c r="M280" s="5"/>
      <c r="N280" s="13">
        <f>+I300</f>
        <v>383</v>
      </c>
      <c r="O280" s="39"/>
    </row>
    <row r="281" spans="1:15" ht="12.75" customHeight="1">
      <c r="A281" s="59"/>
      <c r="B281" s="6"/>
      <c r="C281" s="11"/>
      <c r="D281" s="7"/>
      <c r="E281" s="7"/>
      <c r="F281" s="5"/>
      <c r="G281" s="5"/>
      <c r="H281" s="12"/>
      <c r="I281" s="5"/>
      <c r="J281" s="5"/>
      <c r="K281" s="5"/>
      <c r="L281" s="5"/>
      <c r="M281" s="5"/>
      <c r="N281" s="5"/>
      <c r="O281" s="39"/>
    </row>
    <row r="282" spans="1:15" ht="12.75" customHeight="1">
      <c r="A282" s="6"/>
      <c r="B282" s="4" t="s">
        <v>1</v>
      </c>
      <c r="C282" s="10" t="s">
        <v>3</v>
      </c>
      <c r="D282" s="7"/>
      <c r="E282" s="7"/>
      <c r="F282" s="5"/>
      <c r="G282" s="5"/>
      <c r="H282" s="12"/>
      <c r="I282" s="5"/>
      <c r="J282" s="5"/>
      <c r="K282" s="5"/>
      <c r="L282" s="5"/>
      <c r="M282" s="5"/>
      <c r="N282" s="5"/>
      <c r="O282" s="39"/>
    </row>
    <row r="283" spans="1:15" ht="12.75" customHeight="1">
      <c r="A283" s="3" t="s">
        <v>34</v>
      </c>
      <c r="B283" s="4" t="s">
        <v>0</v>
      </c>
      <c r="C283" s="7">
        <v>1</v>
      </c>
      <c r="D283" s="7">
        <v>2</v>
      </c>
      <c r="E283" s="7">
        <v>3</v>
      </c>
      <c r="F283" s="7">
        <v>4</v>
      </c>
      <c r="G283" s="7">
        <v>5</v>
      </c>
      <c r="H283" s="7">
        <v>6</v>
      </c>
      <c r="I283" s="7">
        <v>7</v>
      </c>
      <c r="J283" s="7">
        <v>8</v>
      </c>
      <c r="K283" s="7">
        <v>9</v>
      </c>
      <c r="L283" s="7">
        <v>10</v>
      </c>
      <c r="M283" s="14" t="s">
        <v>2</v>
      </c>
      <c r="N283" s="14" t="s">
        <v>0</v>
      </c>
      <c r="O283" s="39"/>
    </row>
    <row r="284" spans="1:15" ht="12.75" customHeight="1">
      <c r="A284" t="s">
        <v>69</v>
      </c>
      <c r="B284" s="34">
        <v>97.6</v>
      </c>
      <c r="C284" s="17">
        <v>98</v>
      </c>
      <c r="D284" s="17">
        <v>99</v>
      </c>
      <c r="E284" s="13">
        <v>100</v>
      </c>
      <c r="F284" s="13">
        <v>100</v>
      </c>
      <c r="G284" s="13">
        <v>100</v>
      </c>
      <c r="H284" s="17">
        <v>96</v>
      </c>
      <c r="I284" s="17">
        <v>99</v>
      </c>
      <c r="J284" s="17"/>
      <c r="K284" s="17"/>
      <c r="L284" s="17"/>
      <c r="M284" s="17">
        <f>SUM(C284:L284)</f>
        <v>692</v>
      </c>
      <c r="N284" s="49">
        <f>IF(COUNT(C284:L284),AVERAGE(C284:L284)," ")</f>
        <v>98.85714285714286</v>
      </c>
      <c r="O284" s="39"/>
    </row>
    <row r="285" spans="1:15" ht="12.75" customHeight="1">
      <c r="A285" t="s">
        <v>70</v>
      </c>
      <c r="B285" s="34">
        <v>95.8</v>
      </c>
      <c r="C285" s="28">
        <v>95</v>
      </c>
      <c r="D285" s="17">
        <v>95</v>
      </c>
      <c r="E285" s="17">
        <v>96</v>
      </c>
      <c r="F285" s="17">
        <v>97</v>
      </c>
      <c r="G285" s="17">
        <v>97</v>
      </c>
      <c r="H285" s="17">
        <v>97</v>
      </c>
      <c r="I285" s="17">
        <v>98</v>
      </c>
      <c r="J285" s="17"/>
      <c r="K285" s="17"/>
      <c r="L285" s="17"/>
      <c r="M285" s="17">
        <f>SUM(C285:L285)</f>
        <v>675</v>
      </c>
      <c r="N285" s="49">
        <f>IF(COUNT(C285:L285),AVERAGE(C285:L285)," ")</f>
        <v>96.42857142857143</v>
      </c>
      <c r="O285" s="39"/>
    </row>
    <row r="286" spans="1:15" ht="12.75" customHeight="1">
      <c r="A286" t="s">
        <v>71</v>
      </c>
      <c r="B286" s="34">
        <v>95.1</v>
      </c>
      <c r="C286" s="28">
        <v>98</v>
      </c>
      <c r="D286" s="26">
        <v>97</v>
      </c>
      <c r="E286" s="26">
        <v>94</v>
      </c>
      <c r="F286" s="26">
        <v>93</v>
      </c>
      <c r="G286" s="26">
        <v>96</v>
      </c>
      <c r="H286" s="26">
        <v>93</v>
      </c>
      <c r="I286" s="26">
        <v>93</v>
      </c>
      <c r="J286" s="26"/>
      <c r="K286" s="26"/>
      <c r="L286" s="26"/>
      <c r="M286" s="17">
        <f>SUM(C286:L286)</f>
        <v>664</v>
      </c>
      <c r="N286" s="49">
        <f>IF(COUNT(C286:L286),AVERAGE(C286:L286)," ")</f>
        <v>94.85714285714286</v>
      </c>
      <c r="O286" s="39"/>
    </row>
    <row r="287" spans="1:15" ht="12.75" customHeight="1">
      <c r="A287" t="s">
        <v>72</v>
      </c>
      <c r="B287" s="34">
        <v>95.1</v>
      </c>
      <c r="C287" s="17">
        <v>95</v>
      </c>
      <c r="D287" s="26">
        <v>98</v>
      </c>
      <c r="E287" s="26">
        <v>95</v>
      </c>
      <c r="F287" s="26">
        <v>97</v>
      </c>
      <c r="G287" s="47">
        <v>94</v>
      </c>
      <c r="H287" s="26">
        <v>96</v>
      </c>
      <c r="I287" s="26">
        <v>96</v>
      </c>
      <c r="J287" s="26"/>
      <c r="K287" s="26"/>
      <c r="L287" s="26"/>
      <c r="M287" s="17">
        <f>SUM(C287:L287)</f>
        <v>671</v>
      </c>
      <c r="N287" s="49">
        <f>IF(COUNT(C287:L287),AVERAGE(C287:L287)," ")</f>
        <v>95.85714285714286</v>
      </c>
      <c r="O287" s="39"/>
    </row>
    <row r="288" spans="2:15" ht="12.75" customHeight="1">
      <c r="B288" s="18">
        <f aca="true" t="shared" si="36" ref="B288:L288">SUM(B284:B287)</f>
        <v>383.6</v>
      </c>
      <c r="C288" s="17">
        <f t="shared" si="36"/>
        <v>386</v>
      </c>
      <c r="D288" s="17">
        <f t="shared" si="36"/>
        <v>389</v>
      </c>
      <c r="E288" s="17">
        <f t="shared" si="36"/>
        <v>385</v>
      </c>
      <c r="F288" s="17">
        <f t="shared" si="36"/>
        <v>387</v>
      </c>
      <c r="G288" s="17">
        <f t="shared" si="36"/>
        <v>387</v>
      </c>
      <c r="H288" s="17">
        <f t="shared" si="36"/>
        <v>382</v>
      </c>
      <c r="I288" s="17">
        <f t="shared" si="36"/>
        <v>386</v>
      </c>
      <c r="J288" s="17">
        <f t="shared" si="36"/>
        <v>0</v>
      </c>
      <c r="K288" s="17">
        <f t="shared" si="36"/>
        <v>0</v>
      </c>
      <c r="L288" s="17">
        <f t="shared" si="36"/>
        <v>0</v>
      </c>
      <c r="M288" s="17">
        <f>SUM(C288:L288)</f>
        <v>2702</v>
      </c>
      <c r="N288" s="49"/>
      <c r="O288" s="39"/>
    </row>
    <row r="289" spans="1:15" ht="12.75" customHeight="1">
      <c r="A289" s="3" t="s">
        <v>33</v>
      </c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49" t="str">
        <f>IF(COUNT(C289:L289),AVERAGE(C289:L289)," ")</f>
        <v> </v>
      </c>
      <c r="O289" s="39"/>
    </row>
    <row r="290" spans="1:15" ht="12.75" customHeight="1">
      <c r="A290" s="16" t="s">
        <v>73</v>
      </c>
      <c r="B290" s="17">
        <v>96.3</v>
      </c>
      <c r="C290" s="28">
        <v>98</v>
      </c>
      <c r="D290" s="28">
        <v>98</v>
      </c>
      <c r="E290" s="17">
        <v>97</v>
      </c>
      <c r="F290" s="17">
        <v>97</v>
      </c>
      <c r="G290" s="17">
        <v>98</v>
      </c>
      <c r="H290" s="17">
        <v>99</v>
      </c>
      <c r="I290" s="17">
        <v>98</v>
      </c>
      <c r="J290" s="17"/>
      <c r="K290" s="17"/>
      <c r="L290" s="17"/>
      <c r="M290" s="17">
        <f>SUM(C290:L290)</f>
        <v>685</v>
      </c>
      <c r="N290" s="49">
        <f>IF(COUNT(C290:L290),AVERAGE(C290:L290)," ")</f>
        <v>97.85714285714286</v>
      </c>
      <c r="O290" s="39"/>
    </row>
    <row r="291" spans="1:15" ht="12.75" customHeight="1">
      <c r="A291" s="16" t="s">
        <v>74</v>
      </c>
      <c r="B291" s="18">
        <v>96</v>
      </c>
      <c r="C291" s="17">
        <v>95</v>
      </c>
      <c r="D291" s="17">
        <v>94</v>
      </c>
      <c r="E291" s="17">
        <v>95</v>
      </c>
      <c r="F291" s="17">
        <v>96</v>
      </c>
      <c r="G291" s="17">
        <v>97</v>
      </c>
      <c r="H291" s="17">
        <v>97</v>
      </c>
      <c r="I291" s="17">
        <v>97</v>
      </c>
      <c r="J291" s="17"/>
      <c r="K291" s="17"/>
      <c r="L291" s="17"/>
      <c r="M291" s="17">
        <f>SUM(C291:L291)</f>
        <v>671</v>
      </c>
      <c r="N291" s="49">
        <f>IF(COUNT(C291:L291),AVERAGE(C291:L291)," ")</f>
        <v>95.85714285714286</v>
      </c>
      <c r="O291" s="39"/>
    </row>
    <row r="292" spans="1:15" ht="12.75" customHeight="1">
      <c r="A292" s="16" t="s">
        <v>75</v>
      </c>
      <c r="B292" s="28">
        <v>95.5</v>
      </c>
      <c r="C292" s="17">
        <v>97</v>
      </c>
      <c r="D292" s="26">
        <v>92</v>
      </c>
      <c r="E292" s="26">
        <v>92</v>
      </c>
      <c r="F292" s="26">
        <v>95</v>
      </c>
      <c r="G292" s="26">
        <v>97</v>
      </c>
      <c r="H292" s="26">
        <v>91</v>
      </c>
      <c r="I292" s="26">
        <v>93</v>
      </c>
      <c r="J292" s="26"/>
      <c r="K292" s="26"/>
      <c r="L292" s="26"/>
      <c r="M292" s="17">
        <f>SUM(C292:L292)</f>
        <v>657</v>
      </c>
      <c r="N292" s="49">
        <f>IF(COUNT(C292:L292),AVERAGE(C292:L292)," ")</f>
        <v>93.85714285714286</v>
      </c>
      <c r="O292" s="39"/>
    </row>
    <row r="293" spans="1:15" ht="12.75" customHeight="1">
      <c r="A293" s="27" t="s">
        <v>76</v>
      </c>
      <c r="B293" s="28">
        <v>94.7</v>
      </c>
      <c r="C293" s="17">
        <v>95</v>
      </c>
      <c r="D293" s="26">
        <v>99</v>
      </c>
      <c r="E293" s="26">
        <v>95</v>
      </c>
      <c r="F293" s="26">
        <v>93</v>
      </c>
      <c r="G293" s="26">
        <v>93</v>
      </c>
      <c r="H293" s="26">
        <v>92</v>
      </c>
      <c r="I293" s="26">
        <v>93</v>
      </c>
      <c r="J293" s="26"/>
      <c r="K293" s="26"/>
      <c r="L293" s="26"/>
      <c r="M293" s="17">
        <f>SUM(C293:L293)</f>
        <v>660</v>
      </c>
      <c r="N293" s="49">
        <f>IF(COUNT(C293:L293),AVERAGE(C293:L293)," ")</f>
        <v>94.28571428571429</v>
      </c>
      <c r="O293" s="39"/>
    </row>
    <row r="294" spans="2:15" ht="12.75" customHeight="1">
      <c r="B294">
        <f aca="true" t="shared" si="37" ref="B294:L294">SUM(B290:B293)</f>
        <v>382.5</v>
      </c>
      <c r="C294" s="17">
        <f t="shared" si="37"/>
        <v>385</v>
      </c>
      <c r="D294" s="17">
        <f t="shared" si="37"/>
        <v>383</v>
      </c>
      <c r="E294" s="17">
        <f t="shared" si="37"/>
        <v>379</v>
      </c>
      <c r="F294" s="17">
        <f t="shared" si="37"/>
        <v>381</v>
      </c>
      <c r="G294" s="17">
        <f t="shared" si="37"/>
        <v>385</v>
      </c>
      <c r="H294" s="17">
        <f t="shared" si="37"/>
        <v>379</v>
      </c>
      <c r="I294" s="17">
        <f t="shared" si="37"/>
        <v>381</v>
      </c>
      <c r="J294" s="17">
        <f t="shared" si="37"/>
        <v>0</v>
      </c>
      <c r="K294" s="17">
        <f t="shared" si="37"/>
        <v>0</v>
      </c>
      <c r="L294" s="17">
        <f t="shared" si="37"/>
        <v>0</v>
      </c>
      <c r="M294" s="17">
        <f>SUM(C294:L294)</f>
        <v>2673</v>
      </c>
      <c r="N294" s="49"/>
      <c r="O294" s="39"/>
    </row>
    <row r="295" spans="1:15" ht="12.75" customHeight="1">
      <c r="A295" s="29" t="s">
        <v>31</v>
      </c>
      <c r="B295" s="19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49" t="str">
        <f>IF(COUNT(C295:L295),AVERAGE(C295:L295)," ")</f>
        <v> </v>
      </c>
      <c r="O295" s="39"/>
    </row>
    <row r="296" spans="1:15" ht="12.75" customHeight="1">
      <c r="A296" s="16" t="s">
        <v>65</v>
      </c>
      <c r="B296" s="17">
        <v>96.1</v>
      </c>
      <c r="C296" s="28">
        <v>97</v>
      </c>
      <c r="D296" s="17">
        <v>96</v>
      </c>
      <c r="E296" s="17">
        <v>96</v>
      </c>
      <c r="F296" s="17">
        <v>99</v>
      </c>
      <c r="G296" s="17">
        <v>98</v>
      </c>
      <c r="H296" s="17">
        <v>95</v>
      </c>
      <c r="I296" s="17">
        <v>97</v>
      </c>
      <c r="J296" s="17">
        <v>95</v>
      </c>
      <c r="K296" s="17"/>
      <c r="L296" s="17"/>
      <c r="M296" s="17">
        <f>SUM(C296:L296)</f>
        <v>773</v>
      </c>
      <c r="N296" s="49">
        <f>IF(COUNT(C296:L296),AVERAGE(C296:L296)," ")</f>
        <v>96.625</v>
      </c>
      <c r="O296" s="39"/>
    </row>
    <row r="297" spans="1:15" ht="12.75" customHeight="1">
      <c r="A297" s="16" t="s">
        <v>66</v>
      </c>
      <c r="B297" s="18">
        <v>95.9</v>
      </c>
      <c r="C297" s="17">
        <v>95</v>
      </c>
      <c r="D297" s="17">
        <v>96</v>
      </c>
      <c r="E297" s="17">
        <v>95</v>
      </c>
      <c r="F297" s="17">
        <v>91</v>
      </c>
      <c r="G297" s="17">
        <v>95</v>
      </c>
      <c r="H297" s="17">
        <v>99</v>
      </c>
      <c r="I297" s="17">
        <v>97</v>
      </c>
      <c r="J297" s="17">
        <v>98</v>
      </c>
      <c r="K297" s="17"/>
      <c r="L297" s="17"/>
      <c r="M297" s="17">
        <f>SUM(C297:L297)</f>
        <v>766</v>
      </c>
      <c r="N297" s="49">
        <f>IF(COUNT(C297:L297),AVERAGE(C297:L297)," ")</f>
        <v>95.75</v>
      </c>
      <c r="O297" s="39"/>
    </row>
    <row r="298" spans="1:15" ht="12.75" customHeight="1">
      <c r="A298" s="16" t="s">
        <v>67</v>
      </c>
      <c r="B298" s="18">
        <v>95.2</v>
      </c>
      <c r="C298" s="35">
        <v>95</v>
      </c>
      <c r="D298" s="26">
        <v>96</v>
      </c>
      <c r="E298" s="26">
        <v>97</v>
      </c>
      <c r="F298" s="26">
        <v>94</v>
      </c>
      <c r="G298" s="26">
        <v>96</v>
      </c>
      <c r="H298" s="26">
        <v>98</v>
      </c>
      <c r="I298" s="26">
        <v>93</v>
      </c>
      <c r="J298" s="26">
        <v>96</v>
      </c>
      <c r="K298" s="26"/>
      <c r="L298" s="26"/>
      <c r="M298" s="17">
        <f>SUM(C298:L298)</f>
        <v>765</v>
      </c>
      <c r="N298" s="49">
        <f>IF(COUNT(C298:L298),AVERAGE(C298:L298)," ")</f>
        <v>95.625</v>
      </c>
      <c r="O298" s="39"/>
    </row>
    <row r="299" spans="1:15" ht="12.75" customHeight="1">
      <c r="A299" s="16" t="s">
        <v>68</v>
      </c>
      <c r="B299" s="17">
        <v>94.7</v>
      </c>
      <c r="C299" s="17">
        <v>97</v>
      </c>
      <c r="D299" s="26">
        <v>96</v>
      </c>
      <c r="E299" s="26">
        <v>93</v>
      </c>
      <c r="F299" s="26">
        <v>93</v>
      </c>
      <c r="G299" s="47">
        <v>96</v>
      </c>
      <c r="H299" s="26">
        <v>91</v>
      </c>
      <c r="I299" s="26">
        <v>96</v>
      </c>
      <c r="J299" s="26">
        <v>97</v>
      </c>
      <c r="K299" s="26"/>
      <c r="L299" s="26"/>
      <c r="M299" s="17">
        <f>SUM(C299:L299)</f>
        <v>759</v>
      </c>
      <c r="N299" s="49">
        <f>IF(COUNT(C299:L299),AVERAGE(C299:L299)," ")</f>
        <v>94.875</v>
      </c>
      <c r="O299" s="39"/>
    </row>
    <row r="300" spans="1:15" ht="12.75" customHeight="1">
      <c r="A300" s="16"/>
      <c r="B300" s="17">
        <f aca="true" t="shared" si="38" ref="B300:L300">SUM(B296:B299)</f>
        <v>381.9</v>
      </c>
      <c r="C300" s="17">
        <f t="shared" si="38"/>
        <v>384</v>
      </c>
      <c r="D300" s="17">
        <f t="shared" si="38"/>
        <v>384</v>
      </c>
      <c r="E300" s="17">
        <f t="shared" si="38"/>
        <v>381</v>
      </c>
      <c r="F300" s="17">
        <f t="shared" si="38"/>
        <v>377</v>
      </c>
      <c r="G300" s="17">
        <f t="shared" si="38"/>
        <v>385</v>
      </c>
      <c r="H300" s="17">
        <f t="shared" si="38"/>
        <v>383</v>
      </c>
      <c r="I300" s="17">
        <f t="shared" si="38"/>
        <v>383</v>
      </c>
      <c r="J300" s="17">
        <f t="shared" si="38"/>
        <v>386</v>
      </c>
      <c r="K300" s="17">
        <f t="shared" si="38"/>
        <v>0</v>
      </c>
      <c r="L300" s="17">
        <f t="shared" si="38"/>
        <v>0</v>
      </c>
      <c r="M300" s="17">
        <f>SUM(C300:L300)</f>
        <v>3063</v>
      </c>
      <c r="N300" s="49"/>
      <c r="O300" s="39"/>
    </row>
    <row r="301" spans="1:15" ht="12.75" customHeight="1">
      <c r="A301" s="29" t="s">
        <v>13</v>
      </c>
      <c r="B301" s="19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49" t="str">
        <f aca="true" t="shared" si="39" ref="N301:N306">IF(COUNT(C301:L301),AVERAGE(C301:L301)," ")</f>
        <v> </v>
      </c>
      <c r="O301" s="39"/>
    </row>
    <row r="302" spans="1:15" ht="12.75" customHeight="1">
      <c r="A302" s="16" t="s">
        <v>61</v>
      </c>
      <c r="B302" s="18">
        <v>96</v>
      </c>
      <c r="C302" s="17"/>
      <c r="D302" s="17"/>
      <c r="E302" s="17"/>
      <c r="F302" s="17"/>
      <c r="G302" s="13"/>
      <c r="H302" s="17"/>
      <c r="I302" s="17"/>
      <c r="J302" s="17"/>
      <c r="K302" s="17"/>
      <c r="L302" s="17"/>
      <c r="M302" s="17">
        <f aca="true" t="shared" si="40" ref="M302:M308">SUM(C302:L302)</f>
        <v>0</v>
      </c>
      <c r="N302" s="49" t="str">
        <f t="shared" si="39"/>
        <v> </v>
      </c>
      <c r="O302" s="39"/>
    </row>
    <row r="303" spans="1:15" ht="12.75" customHeight="1">
      <c r="A303" s="16" t="s">
        <v>62</v>
      </c>
      <c r="B303" s="17">
        <v>95.6</v>
      </c>
      <c r="C303" s="17">
        <v>92</v>
      </c>
      <c r="D303" s="17">
        <v>97</v>
      </c>
      <c r="E303" s="17">
        <v>96</v>
      </c>
      <c r="F303" s="17">
        <v>99</v>
      </c>
      <c r="G303" s="17">
        <v>97</v>
      </c>
      <c r="H303" s="17">
        <v>95</v>
      </c>
      <c r="I303" s="28">
        <v>97</v>
      </c>
      <c r="J303" s="17"/>
      <c r="K303" s="17"/>
      <c r="L303" s="17"/>
      <c r="M303" s="17">
        <f t="shared" si="40"/>
        <v>673</v>
      </c>
      <c r="N303" s="49">
        <f t="shared" si="39"/>
        <v>96.14285714285714</v>
      </c>
      <c r="O303" s="39"/>
    </row>
    <row r="304" spans="1:15" ht="12.75" customHeight="1">
      <c r="A304" s="16" t="s">
        <v>63</v>
      </c>
      <c r="B304" s="18">
        <v>95.4</v>
      </c>
      <c r="C304" s="17">
        <v>96</v>
      </c>
      <c r="D304" s="26">
        <v>97</v>
      </c>
      <c r="E304" s="26">
        <v>95</v>
      </c>
      <c r="F304" s="26">
        <v>97</v>
      </c>
      <c r="G304" s="26">
        <v>93</v>
      </c>
      <c r="H304" s="26">
        <v>91</v>
      </c>
      <c r="I304" s="26">
        <v>96</v>
      </c>
      <c r="J304" s="26"/>
      <c r="K304" s="26"/>
      <c r="L304" s="26"/>
      <c r="M304" s="17">
        <f t="shared" si="40"/>
        <v>665</v>
      </c>
      <c r="N304" s="49">
        <f t="shared" si="39"/>
        <v>95</v>
      </c>
      <c r="O304" s="39"/>
    </row>
    <row r="305" spans="1:15" ht="12.75" customHeight="1">
      <c r="A305" s="16" t="s">
        <v>64</v>
      </c>
      <c r="B305" s="17">
        <v>94.5</v>
      </c>
      <c r="C305" s="17">
        <v>93</v>
      </c>
      <c r="D305" s="26">
        <v>97</v>
      </c>
      <c r="E305" s="26">
        <v>97</v>
      </c>
      <c r="F305" s="26">
        <v>95</v>
      </c>
      <c r="G305" s="26">
        <v>95</v>
      </c>
      <c r="H305" s="26">
        <v>94</v>
      </c>
      <c r="I305" s="26">
        <v>97</v>
      </c>
      <c r="J305" s="26"/>
      <c r="K305" s="26"/>
      <c r="L305" s="26"/>
      <c r="M305" s="17">
        <f t="shared" si="40"/>
        <v>668</v>
      </c>
      <c r="N305" s="49">
        <f t="shared" si="39"/>
        <v>95.42857142857143</v>
      </c>
      <c r="O305" s="39"/>
    </row>
    <row r="306" spans="1:15" ht="12.75" customHeight="1">
      <c r="A306" s="16" t="s">
        <v>146</v>
      </c>
      <c r="B306" s="17">
        <v>90.2</v>
      </c>
      <c r="C306" s="17">
        <v>89</v>
      </c>
      <c r="D306" s="26">
        <v>91</v>
      </c>
      <c r="E306" s="26"/>
      <c r="F306" s="26"/>
      <c r="G306" s="26"/>
      <c r="H306" s="26"/>
      <c r="I306" s="26"/>
      <c r="J306" s="26"/>
      <c r="K306" s="26"/>
      <c r="L306" s="26"/>
      <c r="M306" s="17">
        <f t="shared" si="40"/>
        <v>180</v>
      </c>
      <c r="N306" s="49">
        <f t="shared" si="39"/>
        <v>90</v>
      </c>
      <c r="O306" s="39"/>
    </row>
    <row r="307" spans="1:15" ht="12.75" customHeight="1">
      <c r="A307" s="16" t="s">
        <v>117</v>
      </c>
      <c r="B307" s="17">
        <v>89.8</v>
      </c>
      <c r="C307" s="17"/>
      <c r="D307" s="26"/>
      <c r="E307" s="26">
        <v>94</v>
      </c>
      <c r="F307" s="26">
        <v>91</v>
      </c>
      <c r="G307" s="26">
        <v>96</v>
      </c>
      <c r="H307" s="26">
        <v>90</v>
      </c>
      <c r="I307" s="26">
        <v>92</v>
      </c>
      <c r="J307" s="26"/>
      <c r="K307" s="26"/>
      <c r="L307" s="26"/>
      <c r="M307" s="17">
        <f t="shared" si="40"/>
        <v>463</v>
      </c>
      <c r="N307" s="49">
        <f>IF(COUNT(C307:L307),AVERAGE(C307:L307)," ")</f>
        <v>92.6</v>
      </c>
      <c r="O307" s="39"/>
    </row>
    <row r="308" spans="1:15" ht="12.75" customHeight="1">
      <c r="A308" s="6"/>
      <c r="B308" s="18">
        <f>SUM(B302:B305)</f>
        <v>381.5</v>
      </c>
      <c r="C308" s="17">
        <f>SUM(C302:C306)</f>
        <v>370</v>
      </c>
      <c r="D308" s="17">
        <f>SUM(D302:D306)</f>
        <v>382</v>
      </c>
      <c r="E308" s="17">
        <f aca="true" t="shared" si="41" ref="E308:L308">SUM(E302:E307)</f>
        <v>382</v>
      </c>
      <c r="F308" s="17">
        <f t="shared" si="41"/>
        <v>382</v>
      </c>
      <c r="G308" s="17">
        <f t="shared" si="41"/>
        <v>381</v>
      </c>
      <c r="H308" s="17">
        <f t="shared" si="41"/>
        <v>370</v>
      </c>
      <c r="I308" s="17">
        <f t="shared" si="41"/>
        <v>382</v>
      </c>
      <c r="J308" s="17">
        <f t="shared" si="41"/>
        <v>0</v>
      </c>
      <c r="K308" s="17">
        <f t="shared" si="41"/>
        <v>0</v>
      </c>
      <c r="L308" s="17">
        <f t="shared" si="41"/>
        <v>0</v>
      </c>
      <c r="M308" s="17">
        <f t="shared" si="40"/>
        <v>2649</v>
      </c>
      <c r="N308" s="17"/>
      <c r="O308" s="39"/>
    </row>
    <row r="309" spans="1:15" ht="12.75" customHeight="1">
      <c r="A309" s="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39"/>
    </row>
    <row r="310" spans="1:15" ht="12.75" customHeight="1">
      <c r="A310" s="6"/>
      <c r="B310" s="17"/>
      <c r="C310" s="17"/>
      <c r="D310" s="22" t="s">
        <v>7</v>
      </c>
      <c r="E310" s="19" t="s">
        <v>8</v>
      </c>
      <c r="F310" s="19" t="s">
        <v>9</v>
      </c>
      <c r="G310" s="19" t="s">
        <v>10</v>
      </c>
      <c r="H310" s="19" t="s">
        <v>11</v>
      </c>
      <c r="I310" s="19" t="s">
        <v>12</v>
      </c>
      <c r="J310" s="17"/>
      <c r="K310" s="17"/>
      <c r="L310" s="17"/>
      <c r="M310" s="17"/>
      <c r="N310" s="17"/>
      <c r="O310" s="39"/>
    </row>
    <row r="311" spans="1:15" ht="12.75" customHeight="1">
      <c r="A311" s="15" t="str">
        <f>+A283</f>
        <v>Bodmin A</v>
      </c>
      <c r="B311" s="17"/>
      <c r="C311" s="17"/>
      <c r="D311" s="26">
        <f>+J276</f>
        <v>7</v>
      </c>
      <c r="E311" s="26">
        <v>7</v>
      </c>
      <c r="F311" s="26">
        <v>0</v>
      </c>
      <c r="G311" s="26">
        <v>0</v>
      </c>
      <c r="H311" s="26">
        <f>+E311*2+F311</f>
        <v>14</v>
      </c>
      <c r="I311" s="26">
        <f>+M288</f>
        <v>2702</v>
      </c>
      <c r="J311" s="17"/>
      <c r="K311" s="17"/>
      <c r="L311" s="17"/>
      <c r="M311" s="17"/>
      <c r="N311" s="17"/>
      <c r="O311" s="39"/>
    </row>
    <row r="312" spans="1:15" ht="12.75" customHeight="1">
      <c r="A312" s="15" t="str">
        <f>+A289</f>
        <v>Helston A</v>
      </c>
      <c r="B312" s="17"/>
      <c r="C312" s="17"/>
      <c r="D312" s="26">
        <f>+J276</f>
        <v>7</v>
      </c>
      <c r="E312" s="26">
        <v>4</v>
      </c>
      <c r="F312" s="26">
        <v>0</v>
      </c>
      <c r="G312" s="26">
        <v>3</v>
      </c>
      <c r="H312" s="26">
        <f>+E312*2+F312</f>
        <v>8</v>
      </c>
      <c r="I312" s="26">
        <f>+M294</f>
        <v>2673</v>
      </c>
      <c r="J312" s="17"/>
      <c r="K312" s="17"/>
      <c r="L312" s="17"/>
      <c r="M312" s="17"/>
      <c r="N312" s="17"/>
      <c r="O312" s="39"/>
    </row>
    <row r="313" spans="1:15" ht="12.75" customHeight="1">
      <c r="A313" s="15" t="str">
        <f>+A295</f>
        <v>City of Truro C</v>
      </c>
      <c r="B313" s="17"/>
      <c r="C313" s="17"/>
      <c r="D313" s="26">
        <f>+J276</f>
        <v>7</v>
      </c>
      <c r="E313" s="26">
        <v>2</v>
      </c>
      <c r="F313" s="26">
        <v>0</v>
      </c>
      <c r="G313" s="26">
        <v>5</v>
      </c>
      <c r="H313" s="26">
        <f>+E313*2+F313</f>
        <v>4</v>
      </c>
      <c r="I313" s="26">
        <f>+M300</f>
        <v>3063</v>
      </c>
      <c r="J313" s="17"/>
      <c r="K313" s="17"/>
      <c r="L313" s="17"/>
      <c r="M313" s="17"/>
      <c r="N313" s="17"/>
      <c r="O313" s="39"/>
    </row>
    <row r="314" spans="1:15" ht="12.75" customHeight="1">
      <c r="A314" s="15" t="str">
        <f>+A301</f>
        <v>Penzance &amp; St. Ives B</v>
      </c>
      <c r="B314" s="17"/>
      <c r="C314" s="17"/>
      <c r="D314" s="26">
        <f>+J276</f>
        <v>7</v>
      </c>
      <c r="E314" s="26">
        <v>1</v>
      </c>
      <c r="F314" s="26">
        <v>0</v>
      </c>
      <c r="G314" s="26">
        <v>6</v>
      </c>
      <c r="H314" s="26">
        <f>+E314*2+F314</f>
        <v>2</v>
      </c>
      <c r="I314" s="26">
        <f>+M308</f>
        <v>2649</v>
      </c>
      <c r="J314" s="17"/>
      <c r="K314" s="17"/>
      <c r="L314" s="17"/>
      <c r="M314" s="17"/>
      <c r="N314" s="17"/>
      <c r="O314" s="39"/>
    </row>
    <row r="315" spans="1:15" ht="12.75" customHeight="1">
      <c r="A315" s="59"/>
      <c r="B315" s="50"/>
      <c r="C315" s="60"/>
      <c r="D315" s="61"/>
      <c r="E315" s="61"/>
      <c r="F315" s="54"/>
      <c r="G315" s="39"/>
      <c r="H315" s="52"/>
      <c r="I315" s="39"/>
      <c r="J315" s="50"/>
      <c r="K315" s="39"/>
      <c r="L315" s="50"/>
      <c r="M315" s="50"/>
      <c r="N315" s="54"/>
      <c r="O315" s="39"/>
    </row>
    <row r="316" spans="1:15" ht="12.75" customHeight="1">
      <c r="A316" s="59"/>
      <c r="B316" s="59"/>
      <c r="C316" s="60"/>
      <c r="D316" s="61"/>
      <c r="E316" s="61"/>
      <c r="F316" s="58"/>
      <c r="G316" s="58"/>
      <c r="H316" s="62"/>
      <c r="I316" s="58"/>
      <c r="J316" s="58"/>
      <c r="K316" s="58"/>
      <c r="L316" s="58"/>
      <c r="M316" s="58"/>
      <c r="N316" s="58"/>
      <c r="O316" s="39"/>
    </row>
    <row r="317" spans="1:15" ht="12.75" customHeight="1">
      <c r="A317" s="8"/>
      <c r="B317" s="8"/>
      <c r="E317" s="48" t="s">
        <v>5</v>
      </c>
      <c r="O317" s="39"/>
    </row>
    <row r="318" spans="1:15" ht="12.75" customHeight="1">
      <c r="A318" s="8"/>
      <c r="B318" s="8"/>
      <c r="F318" s="48" t="s">
        <v>6</v>
      </c>
      <c r="O318" s="39"/>
    </row>
    <row r="319" spans="5:15" ht="12.75" customHeight="1">
      <c r="E319" s="1"/>
      <c r="G319" s="48" t="s">
        <v>4</v>
      </c>
      <c r="O319" s="39"/>
    </row>
    <row r="320" spans="7:15" ht="12.75" customHeight="1">
      <c r="G320" s="48" t="s">
        <v>38</v>
      </c>
      <c r="O320" s="39"/>
    </row>
    <row r="321" spans="6:15" ht="12.75" customHeight="1">
      <c r="F321" s="48" t="s">
        <v>26</v>
      </c>
      <c r="J321" s="13">
        <v>8</v>
      </c>
      <c r="O321" s="39"/>
    </row>
    <row r="322" spans="4:15" ht="12.75" customHeight="1">
      <c r="D322" s="4"/>
      <c r="E322" s="4"/>
      <c r="F322" s="2"/>
      <c r="O322" s="39"/>
    </row>
    <row r="323" spans="1:15" ht="12.75" customHeight="1">
      <c r="A323" s="2"/>
      <c r="B323" s="2" t="str">
        <f>+A328</f>
        <v>Bodmin A</v>
      </c>
      <c r="C323" s="9"/>
      <c r="D323" s="4"/>
      <c r="E323" s="4"/>
      <c r="F323" s="13">
        <f>+J333</f>
        <v>385</v>
      </c>
      <c r="H323" s="48" t="s">
        <v>151</v>
      </c>
      <c r="J323" s="10" t="str">
        <f>+A340</f>
        <v>City of Truro C</v>
      </c>
      <c r="L323" s="5"/>
      <c r="M323" s="5"/>
      <c r="N323" s="13">
        <f>+J345</f>
        <v>386</v>
      </c>
      <c r="O323" s="39"/>
    </row>
    <row r="324" spans="1:15" ht="12.75" customHeight="1">
      <c r="A324" s="2"/>
      <c r="B324" s="2"/>
      <c r="C324" s="10"/>
      <c r="D324" s="4"/>
      <c r="E324" s="4"/>
      <c r="F324" s="2"/>
      <c r="H324" s="10"/>
      <c r="I324" s="2"/>
      <c r="J324" s="2"/>
      <c r="L324" s="2"/>
      <c r="M324" s="2"/>
      <c r="N324" s="2"/>
      <c r="O324" s="39"/>
    </row>
    <row r="325" spans="1:15" ht="12.75" customHeight="1">
      <c r="A325" s="6"/>
      <c r="B325" s="2" t="str">
        <f>+A334</f>
        <v>Helston A</v>
      </c>
      <c r="C325" s="11"/>
      <c r="D325" s="7"/>
      <c r="E325" s="7"/>
      <c r="F325" s="13">
        <f>+J339</f>
        <v>384</v>
      </c>
      <c r="H325" s="48" t="s">
        <v>151</v>
      </c>
      <c r="J325" s="2" t="str">
        <f>+A346</f>
        <v>Penzance &amp; St. Ives B</v>
      </c>
      <c r="L325" s="2"/>
      <c r="M325" s="2"/>
      <c r="N325" s="13">
        <f>+J353</f>
        <v>386</v>
      </c>
      <c r="O325" s="39"/>
    </row>
    <row r="326" spans="1:15" ht="12.75" customHeight="1">
      <c r="A326" s="59"/>
      <c r="B326" s="6"/>
      <c r="C326" s="11"/>
      <c r="D326" s="7"/>
      <c r="E326" s="7"/>
      <c r="F326" s="5"/>
      <c r="G326" s="5"/>
      <c r="H326" s="12"/>
      <c r="I326" s="5"/>
      <c r="J326" s="5"/>
      <c r="K326" s="5"/>
      <c r="L326" s="5"/>
      <c r="M326" s="5"/>
      <c r="N326" s="5"/>
      <c r="O326" s="39"/>
    </row>
    <row r="327" spans="1:15" ht="12.75" customHeight="1">
      <c r="A327" s="6"/>
      <c r="B327" s="4" t="s">
        <v>1</v>
      </c>
      <c r="C327" s="10" t="s">
        <v>3</v>
      </c>
      <c r="D327" s="7"/>
      <c r="E327" s="7"/>
      <c r="F327" s="5"/>
      <c r="G327" s="5"/>
      <c r="H327" s="12"/>
      <c r="I327" s="5"/>
      <c r="J327" s="5"/>
      <c r="K327" s="5"/>
      <c r="L327" s="5"/>
      <c r="M327" s="5"/>
      <c r="N327" s="5"/>
      <c r="O327" s="39"/>
    </row>
    <row r="328" spans="1:15" ht="12.75" customHeight="1">
      <c r="A328" s="3" t="s">
        <v>34</v>
      </c>
      <c r="B328" s="4" t="s">
        <v>0</v>
      </c>
      <c r="C328" s="7">
        <v>1</v>
      </c>
      <c r="D328" s="7">
        <v>2</v>
      </c>
      <c r="E328" s="7">
        <v>3</v>
      </c>
      <c r="F328" s="7">
        <v>4</v>
      </c>
      <c r="G328" s="7">
        <v>5</v>
      </c>
      <c r="H328" s="7">
        <v>6</v>
      </c>
      <c r="I328" s="7">
        <v>7</v>
      </c>
      <c r="J328" s="7">
        <v>8</v>
      </c>
      <c r="K328" s="7">
        <v>9</v>
      </c>
      <c r="L328" s="7">
        <v>10</v>
      </c>
      <c r="M328" s="14" t="s">
        <v>2</v>
      </c>
      <c r="N328" s="14" t="s">
        <v>0</v>
      </c>
      <c r="O328" s="39"/>
    </row>
    <row r="329" spans="1:15" ht="12.75" customHeight="1">
      <c r="A329" t="s">
        <v>69</v>
      </c>
      <c r="B329" s="34">
        <v>97.6</v>
      </c>
      <c r="C329" s="17">
        <v>98</v>
      </c>
      <c r="D329" s="17">
        <v>99</v>
      </c>
      <c r="E329" s="13">
        <v>100</v>
      </c>
      <c r="F329" s="13">
        <v>100</v>
      </c>
      <c r="G329" s="13">
        <v>100</v>
      </c>
      <c r="H329" s="17">
        <v>96</v>
      </c>
      <c r="I329" s="17">
        <v>99</v>
      </c>
      <c r="J329" s="17">
        <v>94</v>
      </c>
      <c r="K329" s="17"/>
      <c r="L329" s="17"/>
      <c r="M329" s="17">
        <f>SUM(C329:L329)</f>
        <v>786</v>
      </c>
      <c r="N329" s="18">
        <f>IF(COUNT(C329:L329),AVERAGE(C329:L329)," ")</f>
        <v>98.25</v>
      </c>
      <c r="O329" s="39"/>
    </row>
    <row r="330" spans="1:15" ht="12.75" customHeight="1">
      <c r="A330" t="s">
        <v>70</v>
      </c>
      <c r="B330" s="34">
        <v>95.8</v>
      </c>
      <c r="C330" s="28">
        <v>95</v>
      </c>
      <c r="D330" s="17">
        <v>95</v>
      </c>
      <c r="E330" s="17">
        <v>96</v>
      </c>
      <c r="F330" s="17">
        <v>97</v>
      </c>
      <c r="G330" s="17">
        <v>97</v>
      </c>
      <c r="H330" s="17">
        <v>97</v>
      </c>
      <c r="I330" s="17">
        <v>98</v>
      </c>
      <c r="J330" s="13">
        <v>100</v>
      </c>
      <c r="K330" s="17"/>
      <c r="L330" s="17"/>
      <c r="M330" s="17">
        <f>SUM(C330:L330)</f>
        <v>775</v>
      </c>
      <c r="N330" s="18">
        <f>IF(COUNT(C330:L330),AVERAGE(C330:L330)," ")</f>
        <v>96.875</v>
      </c>
      <c r="O330" s="39"/>
    </row>
    <row r="331" spans="1:15" ht="12.75" customHeight="1">
      <c r="A331" t="s">
        <v>71</v>
      </c>
      <c r="B331" s="34">
        <v>95.1</v>
      </c>
      <c r="C331" s="28">
        <v>98</v>
      </c>
      <c r="D331" s="26">
        <v>97</v>
      </c>
      <c r="E331" s="26">
        <v>94</v>
      </c>
      <c r="F331" s="26">
        <v>93</v>
      </c>
      <c r="G331" s="26">
        <v>96</v>
      </c>
      <c r="H331" s="26">
        <v>93</v>
      </c>
      <c r="I331" s="26">
        <v>93</v>
      </c>
      <c r="J331" s="26">
        <v>95</v>
      </c>
      <c r="K331" s="26"/>
      <c r="L331" s="26"/>
      <c r="M331" s="17">
        <f>SUM(C331:L331)</f>
        <v>759</v>
      </c>
      <c r="N331" s="18">
        <f>IF(COUNT(C331:L331),AVERAGE(C331:L331)," ")</f>
        <v>94.875</v>
      </c>
      <c r="O331" s="39"/>
    </row>
    <row r="332" spans="1:15" ht="12.75" customHeight="1">
      <c r="A332" t="s">
        <v>72</v>
      </c>
      <c r="B332" s="34">
        <v>95.1</v>
      </c>
      <c r="C332" s="17">
        <v>95</v>
      </c>
      <c r="D332" s="26">
        <v>98</v>
      </c>
      <c r="E332" s="26">
        <v>95</v>
      </c>
      <c r="F332" s="26">
        <v>97</v>
      </c>
      <c r="G332" s="47">
        <v>94</v>
      </c>
      <c r="H332" s="26">
        <v>96</v>
      </c>
      <c r="I332" s="26">
        <v>96</v>
      </c>
      <c r="J332" s="26">
        <v>96</v>
      </c>
      <c r="K332" s="26"/>
      <c r="L332" s="26"/>
      <c r="M332" s="17">
        <f>SUM(C332:L332)</f>
        <v>767</v>
      </c>
      <c r="N332" s="18">
        <f>IF(COUNT(C332:L332),AVERAGE(C332:L332)," ")</f>
        <v>95.875</v>
      </c>
      <c r="O332" s="39"/>
    </row>
    <row r="333" spans="2:15" ht="12.75" customHeight="1">
      <c r="B333" s="18">
        <f aca="true" t="shared" si="42" ref="B333:L333">SUM(B329:B332)</f>
        <v>383.6</v>
      </c>
      <c r="C333" s="17">
        <f t="shared" si="42"/>
        <v>386</v>
      </c>
      <c r="D333" s="17">
        <f t="shared" si="42"/>
        <v>389</v>
      </c>
      <c r="E333" s="17">
        <f t="shared" si="42"/>
        <v>385</v>
      </c>
      <c r="F333" s="17">
        <f t="shared" si="42"/>
        <v>387</v>
      </c>
      <c r="G333" s="17">
        <f t="shared" si="42"/>
        <v>387</v>
      </c>
      <c r="H333" s="17">
        <f t="shared" si="42"/>
        <v>382</v>
      </c>
      <c r="I333" s="17">
        <f t="shared" si="42"/>
        <v>386</v>
      </c>
      <c r="J333" s="17">
        <f t="shared" si="42"/>
        <v>385</v>
      </c>
      <c r="K333" s="17">
        <f t="shared" si="42"/>
        <v>0</v>
      </c>
      <c r="L333" s="17">
        <f t="shared" si="42"/>
        <v>0</v>
      </c>
      <c r="M333" s="17">
        <f>SUM(C333:L333)</f>
        <v>3087</v>
      </c>
      <c r="N333" s="18"/>
      <c r="O333" s="39"/>
    </row>
    <row r="334" spans="1:15" ht="12.75" customHeight="1">
      <c r="A334" s="3" t="s">
        <v>33</v>
      </c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8" t="str">
        <f>IF(COUNT(C334:L334),AVERAGE(C334:L334)," ")</f>
        <v> </v>
      </c>
      <c r="O334" s="39"/>
    </row>
    <row r="335" spans="1:15" ht="12.75" customHeight="1">
      <c r="A335" s="16" t="s">
        <v>73</v>
      </c>
      <c r="B335" s="17">
        <v>96.3</v>
      </c>
      <c r="C335" s="28">
        <v>98</v>
      </c>
      <c r="D335" s="28">
        <v>98</v>
      </c>
      <c r="E335" s="17">
        <v>97</v>
      </c>
      <c r="F335" s="17">
        <v>97</v>
      </c>
      <c r="G335" s="17">
        <v>98</v>
      </c>
      <c r="H335" s="17">
        <v>99</v>
      </c>
      <c r="I335" s="17">
        <v>98</v>
      </c>
      <c r="J335" s="17">
        <v>97</v>
      </c>
      <c r="K335" s="17"/>
      <c r="L335" s="17"/>
      <c r="M335" s="17">
        <f>SUM(C335:L335)</f>
        <v>782</v>
      </c>
      <c r="N335" s="18">
        <f>IF(COUNT(C335:L335),AVERAGE(C335:L335)," ")</f>
        <v>97.75</v>
      </c>
      <c r="O335" s="39"/>
    </row>
    <row r="336" spans="1:15" ht="12.75" customHeight="1">
      <c r="A336" s="16" t="s">
        <v>74</v>
      </c>
      <c r="B336" s="18">
        <v>96</v>
      </c>
      <c r="C336" s="17">
        <v>95</v>
      </c>
      <c r="D336" s="17">
        <v>94</v>
      </c>
      <c r="E336" s="17">
        <v>95</v>
      </c>
      <c r="F336" s="17">
        <v>96</v>
      </c>
      <c r="G336" s="17">
        <v>97</v>
      </c>
      <c r="H336" s="17">
        <v>97</v>
      </c>
      <c r="I336" s="17">
        <v>97</v>
      </c>
      <c r="J336" s="17">
        <v>99</v>
      </c>
      <c r="K336" s="17"/>
      <c r="L336" s="17"/>
      <c r="M336" s="17">
        <f>SUM(C336:L336)</f>
        <v>770</v>
      </c>
      <c r="N336" s="18">
        <f>IF(COUNT(C336:L336),AVERAGE(C336:L336)," ")</f>
        <v>96.25</v>
      </c>
      <c r="O336" s="39"/>
    </row>
    <row r="337" spans="1:15" ht="12.75" customHeight="1">
      <c r="A337" s="16" t="s">
        <v>75</v>
      </c>
      <c r="B337" s="28">
        <v>95.5</v>
      </c>
      <c r="C337" s="17">
        <v>97</v>
      </c>
      <c r="D337" s="26">
        <v>92</v>
      </c>
      <c r="E337" s="26">
        <v>92</v>
      </c>
      <c r="F337" s="26">
        <v>95</v>
      </c>
      <c r="G337" s="26">
        <v>97</v>
      </c>
      <c r="H337" s="26">
        <v>91</v>
      </c>
      <c r="I337" s="26">
        <v>93</v>
      </c>
      <c r="J337" s="26">
        <v>94</v>
      </c>
      <c r="K337" s="26"/>
      <c r="L337" s="26"/>
      <c r="M337" s="17">
        <f>SUM(C337:L337)</f>
        <v>751</v>
      </c>
      <c r="N337" s="18">
        <f>IF(COUNT(C337:L337),AVERAGE(C337:L337)," ")</f>
        <v>93.875</v>
      </c>
      <c r="O337" s="39"/>
    </row>
    <row r="338" spans="1:15" ht="12.75" customHeight="1">
      <c r="A338" s="27" t="s">
        <v>76</v>
      </c>
      <c r="B338" s="28">
        <v>94.7</v>
      </c>
      <c r="C338" s="17">
        <v>95</v>
      </c>
      <c r="D338" s="26">
        <v>99</v>
      </c>
      <c r="E338" s="26">
        <v>95</v>
      </c>
      <c r="F338" s="26">
        <v>93</v>
      </c>
      <c r="G338" s="26">
        <v>93</v>
      </c>
      <c r="H338" s="26">
        <v>92</v>
      </c>
      <c r="I338" s="26">
        <v>93</v>
      </c>
      <c r="J338" s="26">
        <v>94</v>
      </c>
      <c r="K338" s="26"/>
      <c r="L338" s="26"/>
      <c r="M338" s="17">
        <f>SUM(C338:L338)</f>
        <v>754</v>
      </c>
      <c r="N338" s="18">
        <f>IF(COUNT(C338:L338),AVERAGE(C338:L338)," ")</f>
        <v>94.25</v>
      </c>
      <c r="O338" s="39"/>
    </row>
    <row r="339" spans="2:15" ht="12.75" customHeight="1">
      <c r="B339">
        <f aca="true" t="shared" si="43" ref="B339:L339">SUM(B335:B338)</f>
        <v>382.5</v>
      </c>
      <c r="C339" s="17">
        <f t="shared" si="43"/>
        <v>385</v>
      </c>
      <c r="D339" s="17">
        <f t="shared" si="43"/>
        <v>383</v>
      </c>
      <c r="E339" s="17">
        <f t="shared" si="43"/>
        <v>379</v>
      </c>
      <c r="F339" s="17">
        <f t="shared" si="43"/>
        <v>381</v>
      </c>
      <c r="G339" s="17">
        <f t="shared" si="43"/>
        <v>385</v>
      </c>
      <c r="H339" s="17">
        <f t="shared" si="43"/>
        <v>379</v>
      </c>
      <c r="I339" s="17">
        <f t="shared" si="43"/>
        <v>381</v>
      </c>
      <c r="J339" s="17">
        <f t="shared" si="43"/>
        <v>384</v>
      </c>
      <c r="K339" s="17">
        <f t="shared" si="43"/>
        <v>0</v>
      </c>
      <c r="L339" s="17">
        <f t="shared" si="43"/>
        <v>0</v>
      </c>
      <c r="M339" s="17">
        <f>SUM(C339:L339)</f>
        <v>3057</v>
      </c>
      <c r="N339" s="18"/>
      <c r="O339" s="39"/>
    </row>
    <row r="340" spans="1:15" ht="12.75" customHeight="1">
      <c r="A340" s="29" t="s">
        <v>31</v>
      </c>
      <c r="B340" s="19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8" t="str">
        <f>IF(COUNT(C340:L340),AVERAGE(C340:L340)," ")</f>
        <v> </v>
      </c>
      <c r="O340" s="39"/>
    </row>
    <row r="341" spans="1:15" ht="12.75" customHeight="1">
      <c r="A341" s="16" t="s">
        <v>65</v>
      </c>
      <c r="B341" s="17">
        <v>96.1</v>
      </c>
      <c r="C341" s="28">
        <v>97</v>
      </c>
      <c r="D341" s="17">
        <v>96</v>
      </c>
      <c r="E341" s="17">
        <v>96</v>
      </c>
      <c r="F341" s="17">
        <v>99</v>
      </c>
      <c r="G341" s="17">
        <v>98</v>
      </c>
      <c r="H341" s="17">
        <v>95</v>
      </c>
      <c r="I341" s="17">
        <v>97</v>
      </c>
      <c r="J341" s="17">
        <v>95</v>
      </c>
      <c r="K341" s="17"/>
      <c r="L341" s="17"/>
      <c r="M341" s="17">
        <f>SUM(C341:L341)</f>
        <v>773</v>
      </c>
      <c r="N341" s="18">
        <f>IF(COUNT(C341:L341),AVERAGE(C341:L341)," ")</f>
        <v>96.625</v>
      </c>
      <c r="O341" s="39"/>
    </row>
    <row r="342" spans="1:15" ht="12.75" customHeight="1">
      <c r="A342" s="16" t="s">
        <v>66</v>
      </c>
      <c r="B342" s="18">
        <v>95.9</v>
      </c>
      <c r="C342" s="17">
        <v>95</v>
      </c>
      <c r="D342" s="17">
        <v>96</v>
      </c>
      <c r="E342" s="17">
        <v>95</v>
      </c>
      <c r="F342" s="17">
        <v>91</v>
      </c>
      <c r="G342" s="17">
        <v>95</v>
      </c>
      <c r="H342" s="17">
        <v>99</v>
      </c>
      <c r="I342" s="17">
        <v>97</v>
      </c>
      <c r="J342" s="17">
        <v>98</v>
      </c>
      <c r="K342" s="17"/>
      <c r="L342" s="17"/>
      <c r="M342" s="17">
        <f>SUM(C342:L342)</f>
        <v>766</v>
      </c>
      <c r="N342" s="18">
        <f>IF(COUNT(C342:L342),AVERAGE(C342:L342)," ")</f>
        <v>95.75</v>
      </c>
      <c r="O342" s="39"/>
    </row>
    <row r="343" spans="1:15" ht="12.75" customHeight="1">
      <c r="A343" s="16" t="s">
        <v>67</v>
      </c>
      <c r="B343" s="18">
        <v>95.2</v>
      </c>
      <c r="C343" s="35">
        <v>95</v>
      </c>
      <c r="D343" s="26">
        <v>96</v>
      </c>
      <c r="E343" s="26">
        <v>97</v>
      </c>
      <c r="F343" s="26">
        <v>94</v>
      </c>
      <c r="G343" s="26">
        <v>96</v>
      </c>
      <c r="H343" s="26">
        <v>98</v>
      </c>
      <c r="I343" s="26">
        <v>93</v>
      </c>
      <c r="J343" s="26">
        <v>96</v>
      </c>
      <c r="K343" s="26"/>
      <c r="L343" s="26"/>
      <c r="M343" s="17">
        <f>SUM(C343:L343)</f>
        <v>765</v>
      </c>
      <c r="N343" s="18">
        <f>IF(COUNT(C343:L343),AVERAGE(C343:L343)," ")</f>
        <v>95.625</v>
      </c>
      <c r="O343" s="39"/>
    </row>
    <row r="344" spans="1:15" ht="12.75" customHeight="1">
      <c r="A344" s="16" t="s">
        <v>68</v>
      </c>
      <c r="B344" s="17">
        <v>94.7</v>
      </c>
      <c r="C344" s="17">
        <v>97</v>
      </c>
      <c r="D344" s="26">
        <v>96</v>
      </c>
      <c r="E344" s="26">
        <v>93</v>
      </c>
      <c r="F344" s="26">
        <v>93</v>
      </c>
      <c r="G344" s="47">
        <v>96</v>
      </c>
      <c r="H344" s="26">
        <v>91</v>
      </c>
      <c r="I344" s="26">
        <v>96</v>
      </c>
      <c r="J344" s="26">
        <v>97</v>
      </c>
      <c r="K344" s="26"/>
      <c r="L344" s="26"/>
      <c r="M344" s="17">
        <f>SUM(C344:L344)</f>
        <v>759</v>
      </c>
      <c r="N344" s="18">
        <f>IF(COUNT(C344:L344),AVERAGE(C344:L344)," ")</f>
        <v>94.875</v>
      </c>
      <c r="O344" s="39"/>
    </row>
    <row r="345" spans="1:15" ht="12.75" customHeight="1">
      <c r="A345" s="16"/>
      <c r="B345" s="17">
        <f aca="true" t="shared" si="44" ref="B345:L345">SUM(B341:B344)</f>
        <v>381.9</v>
      </c>
      <c r="C345" s="17">
        <f t="shared" si="44"/>
        <v>384</v>
      </c>
      <c r="D345" s="17">
        <f t="shared" si="44"/>
        <v>384</v>
      </c>
      <c r="E345" s="17">
        <f t="shared" si="44"/>
        <v>381</v>
      </c>
      <c r="F345" s="17">
        <f t="shared" si="44"/>
        <v>377</v>
      </c>
      <c r="G345" s="17">
        <f t="shared" si="44"/>
        <v>385</v>
      </c>
      <c r="H345" s="17">
        <f t="shared" si="44"/>
        <v>383</v>
      </c>
      <c r="I345" s="17">
        <f t="shared" si="44"/>
        <v>383</v>
      </c>
      <c r="J345" s="17">
        <f t="shared" si="44"/>
        <v>386</v>
      </c>
      <c r="K345" s="17">
        <f t="shared" si="44"/>
        <v>0</v>
      </c>
      <c r="L345" s="17">
        <f t="shared" si="44"/>
        <v>0</v>
      </c>
      <c r="M345" s="17">
        <f>SUM(C345:L345)</f>
        <v>3063</v>
      </c>
      <c r="N345" s="18"/>
      <c r="O345" s="39"/>
    </row>
    <row r="346" spans="1:15" ht="12.75" customHeight="1">
      <c r="A346" s="29" t="s">
        <v>13</v>
      </c>
      <c r="B346" s="19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8" t="str">
        <f aca="true" t="shared" si="45" ref="N346:N351">IF(COUNT(C346:L346),AVERAGE(C346:L346)," ")</f>
        <v> </v>
      </c>
      <c r="O346" s="39"/>
    </row>
    <row r="347" spans="1:15" ht="12.75" customHeight="1">
      <c r="A347" s="16" t="s">
        <v>61</v>
      </c>
      <c r="B347" s="18">
        <v>96</v>
      </c>
      <c r="C347" s="17"/>
      <c r="D347" s="17"/>
      <c r="E347" s="17"/>
      <c r="F347" s="17"/>
      <c r="G347" s="13"/>
      <c r="H347" s="17"/>
      <c r="I347" s="17"/>
      <c r="J347" s="17"/>
      <c r="K347" s="17"/>
      <c r="L347" s="17"/>
      <c r="M347" s="17">
        <f aca="true" t="shared" si="46" ref="M347:M353">SUM(C347:L347)</f>
        <v>0</v>
      </c>
      <c r="N347" s="18" t="str">
        <f t="shared" si="45"/>
        <v> </v>
      </c>
      <c r="O347" s="39"/>
    </row>
    <row r="348" spans="1:15" ht="12.75" customHeight="1">
      <c r="A348" s="16" t="s">
        <v>62</v>
      </c>
      <c r="B348" s="17">
        <v>95.6</v>
      </c>
      <c r="C348" s="17">
        <v>92</v>
      </c>
      <c r="D348" s="17">
        <v>97</v>
      </c>
      <c r="E348" s="17">
        <v>96</v>
      </c>
      <c r="F348" s="17">
        <v>99</v>
      </c>
      <c r="G348" s="17">
        <v>97</v>
      </c>
      <c r="H348" s="17">
        <v>95</v>
      </c>
      <c r="I348" s="28">
        <v>97</v>
      </c>
      <c r="J348" s="17">
        <v>97</v>
      </c>
      <c r="K348" s="17"/>
      <c r="L348" s="17"/>
      <c r="M348" s="17">
        <f t="shared" si="46"/>
        <v>770</v>
      </c>
      <c r="N348" s="18">
        <f t="shared" si="45"/>
        <v>96.25</v>
      </c>
      <c r="O348" s="39"/>
    </row>
    <row r="349" spans="1:15" ht="12.75" customHeight="1">
      <c r="A349" s="16" t="s">
        <v>63</v>
      </c>
      <c r="B349" s="18">
        <v>95.4</v>
      </c>
      <c r="C349" s="17">
        <v>96</v>
      </c>
      <c r="D349" s="26">
        <v>97</v>
      </c>
      <c r="E349" s="26">
        <v>95</v>
      </c>
      <c r="F349" s="26">
        <v>97</v>
      </c>
      <c r="G349" s="26">
        <v>93</v>
      </c>
      <c r="H349" s="26">
        <v>91</v>
      </c>
      <c r="I349" s="26">
        <v>96</v>
      </c>
      <c r="J349" s="26">
        <v>95</v>
      </c>
      <c r="K349" s="26"/>
      <c r="L349" s="26"/>
      <c r="M349" s="17">
        <f t="shared" si="46"/>
        <v>760</v>
      </c>
      <c r="N349" s="18">
        <f t="shared" si="45"/>
        <v>95</v>
      </c>
      <c r="O349" s="39"/>
    </row>
    <row r="350" spans="1:15" ht="12.75" customHeight="1">
      <c r="A350" s="16" t="s">
        <v>64</v>
      </c>
      <c r="B350" s="17">
        <v>94.5</v>
      </c>
      <c r="C350" s="17">
        <v>93</v>
      </c>
      <c r="D350" s="26">
        <v>97</v>
      </c>
      <c r="E350" s="26">
        <v>97</v>
      </c>
      <c r="F350" s="26">
        <v>95</v>
      </c>
      <c r="G350" s="26">
        <v>95</v>
      </c>
      <c r="H350" s="26">
        <v>94</v>
      </c>
      <c r="I350" s="26">
        <v>97</v>
      </c>
      <c r="J350" s="26">
        <v>98</v>
      </c>
      <c r="K350" s="26"/>
      <c r="L350" s="26"/>
      <c r="M350" s="17">
        <f t="shared" si="46"/>
        <v>766</v>
      </c>
      <c r="N350" s="18">
        <f t="shared" si="45"/>
        <v>95.75</v>
      </c>
      <c r="O350" s="39"/>
    </row>
    <row r="351" spans="1:15" ht="12.75" customHeight="1">
      <c r="A351" s="16" t="s">
        <v>146</v>
      </c>
      <c r="B351" s="17">
        <v>90.2</v>
      </c>
      <c r="C351" s="17">
        <v>89</v>
      </c>
      <c r="D351" s="26">
        <v>91</v>
      </c>
      <c r="E351" s="26"/>
      <c r="F351" s="26"/>
      <c r="G351" s="26"/>
      <c r="H351" s="26"/>
      <c r="I351" s="26"/>
      <c r="J351" s="26"/>
      <c r="K351" s="26"/>
      <c r="L351" s="26"/>
      <c r="M351" s="17">
        <f t="shared" si="46"/>
        <v>180</v>
      </c>
      <c r="N351" s="18">
        <f t="shared" si="45"/>
        <v>90</v>
      </c>
      <c r="O351" s="39"/>
    </row>
    <row r="352" spans="1:15" ht="12.75" customHeight="1">
      <c r="A352" s="16" t="s">
        <v>117</v>
      </c>
      <c r="B352" s="17">
        <v>89.8</v>
      </c>
      <c r="C352" s="17"/>
      <c r="D352" s="26"/>
      <c r="E352" s="26">
        <v>94</v>
      </c>
      <c r="F352" s="26">
        <v>91</v>
      </c>
      <c r="G352" s="26">
        <v>96</v>
      </c>
      <c r="H352" s="26">
        <v>90</v>
      </c>
      <c r="I352" s="26">
        <v>92</v>
      </c>
      <c r="J352" s="26">
        <v>96</v>
      </c>
      <c r="K352" s="26"/>
      <c r="L352" s="26"/>
      <c r="M352" s="17">
        <f t="shared" si="46"/>
        <v>559</v>
      </c>
      <c r="N352" s="18">
        <f>IF(COUNT(C352:L352),AVERAGE(C352:L352)," ")</f>
        <v>93.16666666666667</v>
      </c>
      <c r="O352" s="39"/>
    </row>
    <row r="353" spans="1:15" ht="12.75" customHeight="1">
      <c r="A353" s="6"/>
      <c r="B353" s="18">
        <f>SUM(B347:B350)</f>
        <v>381.5</v>
      </c>
      <c r="C353" s="17">
        <f>SUM(C347:C351)</f>
        <v>370</v>
      </c>
      <c r="D353" s="17">
        <f>SUM(D347:D351)</f>
        <v>382</v>
      </c>
      <c r="E353" s="17">
        <f aca="true" t="shared" si="47" ref="E353:L353">SUM(E347:E352)</f>
        <v>382</v>
      </c>
      <c r="F353" s="17">
        <f t="shared" si="47"/>
        <v>382</v>
      </c>
      <c r="G353" s="17">
        <f t="shared" si="47"/>
        <v>381</v>
      </c>
      <c r="H353" s="17">
        <f t="shared" si="47"/>
        <v>370</v>
      </c>
      <c r="I353" s="17">
        <f t="shared" si="47"/>
        <v>382</v>
      </c>
      <c r="J353" s="17">
        <f t="shared" si="47"/>
        <v>386</v>
      </c>
      <c r="K353" s="17">
        <f t="shared" si="47"/>
        <v>0</v>
      </c>
      <c r="L353" s="17">
        <f t="shared" si="47"/>
        <v>0</v>
      </c>
      <c r="M353" s="17">
        <f t="shared" si="46"/>
        <v>3035</v>
      </c>
      <c r="N353" s="18"/>
      <c r="O353" s="39"/>
    </row>
    <row r="354" spans="1:15" ht="12.75" customHeight="1">
      <c r="A354" s="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39"/>
    </row>
    <row r="355" spans="1:15" ht="12.75" customHeight="1">
      <c r="A355" s="6"/>
      <c r="B355" s="17"/>
      <c r="C355" s="17"/>
      <c r="D355" s="22" t="s">
        <v>7</v>
      </c>
      <c r="E355" s="19" t="s">
        <v>8</v>
      </c>
      <c r="F355" s="19" t="s">
        <v>9</v>
      </c>
      <c r="G355" s="19" t="s">
        <v>10</v>
      </c>
      <c r="H355" s="19" t="s">
        <v>11</v>
      </c>
      <c r="I355" s="19" t="s">
        <v>12</v>
      </c>
      <c r="J355" s="17"/>
      <c r="K355" s="17"/>
      <c r="L355" s="17"/>
      <c r="M355" s="17"/>
      <c r="N355" s="17"/>
      <c r="O355" s="39"/>
    </row>
    <row r="356" spans="1:15" ht="12.75" customHeight="1">
      <c r="A356" s="15" t="str">
        <f>+A328</f>
        <v>Bodmin A</v>
      </c>
      <c r="B356" s="17"/>
      <c r="C356" s="17"/>
      <c r="D356" s="26">
        <f>+J321</f>
        <v>8</v>
      </c>
      <c r="E356" s="26">
        <v>7</v>
      </c>
      <c r="F356" s="26">
        <v>0</v>
      </c>
      <c r="G356" s="26">
        <v>1</v>
      </c>
      <c r="H356" s="26">
        <f>+E356*2+F356</f>
        <v>14</v>
      </c>
      <c r="I356" s="26">
        <f>+M333</f>
        <v>3087</v>
      </c>
      <c r="J356" s="17"/>
      <c r="K356" s="17"/>
      <c r="L356" s="17"/>
      <c r="M356" s="17"/>
      <c r="N356" s="17"/>
      <c r="O356" s="39"/>
    </row>
    <row r="357" spans="1:15" ht="12.75" customHeight="1">
      <c r="A357" s="15" t="str">
        <f>+A334</f>
        <v>Helston A</v>
      </c>
      <c r="B357" s="17"/>
      <c r="C357" s="17"/>
      <c r="D357" s="26">
        <f>+J321</f>
        <v>8</v>
      </c>
      <c r="E357" s="26">
        <v>4</v>
      </c>
      <c r="F357" s="26">
        <v>0</v>
      </c>
      <c r="G357" s="26">
        <v>4</v>
      </c>
      <c r="H357" s="26">
        <f>+E357*2+F357</f>
        <v>8</v>
      </c>
      <c r="I357" s="26">
        <f>+M339</f>
        <v>3057</v>
      </c>
      <c r="J357" s="17"/>
      <c r="K357" s="17"/>
      <c r="L357" s="17"/>
      <c r="M357" s="17"/>
      <c r="N357" s="17"/>
      <c r="O357" s="39"/>
    </row>
    <row r="358" spans="1:15" ht="12.75" customHeight="1">
      <c r="A358" s="15" t="str">
        <f>+A340</f>
        <v>City of Truro C</v>
      </c>
      <c r="B358" s="17"/>
      <c r="C358" s="17"/>
      <c r="D358" s="26">
        <f>+J321</f>
        <v>8</v>
      </c>
      <c r="E358" s="26">
        <v>3</v>
      </c>
      <c r="F358" s="26">
        <v>0</v>
      </c>
      <c r="G358" s="26">
        <v>5</v>
      </c>
      <c r="H358" s="26">
        <f>+E358*2+F358</f>
        <v>6</v>
      </c>
      <c r="I358" s="26">
        <f>+M345</f>
        <v>3063</v>
      </c>
      <c r="J358" s="17"/>
      <c r="K358" s="17"/>
      <c r="L358" s="17"/>
      <c r="M358" s="17"/>
      <c r="N358" s="17"/>
      <c r="O358" s="39"/>
    </row>
    <row r="359" spans="1:15" ht="12.75" customHeight="1">
      <c r="A359" s="15" t="str">
        <f>+A346</f>
        <v>Penzance &amp; St. Ives B</v>
      </c>
      <c r="B359" s="17"/>
      <c r="C359" s="17"/>
      <c r="D359" s="26">
        <f>+J321</f>
        <v>8</v>
      </c>
      <c r="E359" s="26">
        <v>2</v>
      </c>
      <c r="F359" s="26">
        <v>0</v>
      </c>
      <c r="G359" s="26">
        <v>6</v>
      </c>
      <c r="H359" s="26">
        <f>+E359*2+F359</f>
        <v>4</v>
      </c>
      <c r="I359" s="26">
        <f>+M353</f>
        <v>3035</v>
      </c>
      <c r="J359" s="17"/>
      <c r="K359" s="17"/>
      <c r="L359" s="17"/>
      <c r="M359" s="17"/>
      <c r="N359" s="17"/>
      <c r="O359" s="39"/>
    </row>
    <row r="360" spans="1:15" ht="12.75" customHeight="1">
      <c r="A360" s="59"/>
      <c r="B360" s="55"/>
      <c r="C360" s="57"/>
      <c r="D360" s="61"/>
      <c r="E360" s="61"/>
      <c r="F360" s="58"/>
      <c r="G360" s="58"/>
      <c r="H360" s="62"/>
      <c r="I360" s="58"/>
      <c r="J360" s="58"/>
      <c r="K360" s="58"/>
      <c r="L360" s="58"/>
      <c r="M360" s="58"/>
      <c r="N360" s="58"/>
      <c r="O360" s="39"/>
    </row>
    <row r="361" spans="1:15" ht="12.75" customHeight="1">
      <c r="A361" s="63"/>
      <c r="B361" s="55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4"/>
      <c r="N361" s="64"/>
      <c r="O361" s="39"/>
    </row>
    <row r="362" spans="1:15" ht="12.75" customHeight="1">
      <c r="A362" s="8"/>
      <c r="B362" s="8"/>
      <c r="E362" s="48" t="s">
        <v>5</v>
      </c>
      <c r="O362" s="39"/>
    </row>
    <row r="363" spans="1:15" ht="12.75" customHeight="1">
      <c r="A363" s="8"/>
      <c r="B363" s="8"/>
      <c r="F363" s="48" t="s">
        <v>6</v>
      </c>
      <c r="O363" s="39"/>
    </row>
    <row r="364" spans="5:15" ht="12.75" customHeight="1">
      <c r="E364" s="1"/>
      <c r="G364" s="48" t="s">
        <v>4</v>
      </c>
      <c r="O364" s="39"/>
    </row>
    <row r="365" spans="7:15" ht="12.75" customHeight="1">
      <c r="G365" s="48" t="s">
        <v>38</v>
      </c>
      <c r="O365" s="39"/>
    </row>
    <row r="366" spans="6:15" ht="12.75" customHeight="1">
      <c r="F366" s="48" t="s">
        <v>26</v>
      </c>
      <c r="J366" s="13">
        <v>9</v>
      </c>
      <c r="O366" s="39"/>
    </row>
    <row r="367" spans="4:15" ht="12.75" customHeight="1">
      <c r="D367" s="4"/>
      <c r="E367" s="4"/>
      <c r="F367" s="2"/>
      <c r="O367" s="39"/>
    </row>
    <row r="368" spans="1:15" ht="12.75" customHeight="1">
      <c r="A368" s="2"/>
      <c r="B368" s="2" t="str">
        <f>+A373</f>
        <v>Bodmin A</v>
      </c>
      <c r="C368" s="9"/>
      <c r="D368" s="4"/>
      <c r="E368" s="4"/>
      <c r="F368" s="13">
        <f>+K378</f>
        <v>385</v>
      </c>
      <c r="H368" s="48" t="s">
        <v>151</v>
      </c>
      <c r="J368" s="2" t="str">
        <f>+A379</f>
        <v>Helston A</v>
      </c>
      <c r="K368" s="11"/>
      <c r="L368" s="7"/>
      <c r="M368" s="7"/>
      <c r="N368" s="13">
        <f>+K384</f>
        <v>388</v>
      </c>
      <c r="O368" s="39"/>
    </row>
    <row r="369" spans="1:15" ht="12.75" customHeight="1">
      <c r="A369" s="2"/>
      <c r="B369" s="2"/>
      <c r="C369" s="10"/>
      <c r="D369" s="4"/>
      <c r="E369" s="4"/>
      <c r="F369" s="2"/>
      <c r="H369" s="10"/>
      <c r="I369" s="2"/>
      <c r="J369" s="2"/>
      <c r="L369" s="2"/>
      <c r="M369" s="2"/>
      <c r="N369" s="2"/>
      <c r="O369" s="39"/>
    </row>
    <row r="370" spans="1:15" ht="12.75" customHeight="1">
      <c r="A370" s="6"/>
      <c r="B370" s="10" t="str">
        <f>+A385</f>
        <v>City of Truro C</v>
      </c>
      <c r="D370" s="5"/>
      <c r="E370" s="5"/>
      <c r="F370" s="13">
        <f>+K390</f>
        <v>382</v>
      </c>
      <c r="H370" s="48" t="s">
        <v>150</v>
      </c>
      <c r="J370" s="2" t="str">
        <f>+A391</f>
        <v>Penzance &amp; St. Ives B</v>
      </c>
      <c r="L370" s="2"/>
      <c r="M370" s="2"/>
      <c r="N370" s="13">
        <f>+K398</f>
        <v>380</v>
      </c>
      <c r="O370" s="39"/>
    </row>
    <row r="371" spans="1:15" ht="12.75" customHeight="1">
      <c r="A371" s="59"/>
      <c r="B371" s="6"/>
      <c r="C371" s="11"/>
      <c r="D371" s="7"/>
      <c r="E371" s="7"/>
      <c r="F371" s="5"/>
      <c r="G371" s="5"/>
      <c r="H371" s="12"/>
      <c r="I371" s="5"/>
      <c r="J371" s="5"/>
      <c r="K371" s="5"/>
      <c r="L371" s="5"/>
      <c r="M371" s="5"/>
      <c r="N371" s="5"/>
      <c r="O371" s="39"/>
    </row>
    <row r="372" spans="1:15" ht="12.75" customHeight="1">
      <c r="A372" s="6"/>
      <c r="B372" s="4" t="s">
        <v>1</v>
      </c>
      <c r="C372" s="10" t="s">
        <v>3</v>
      </c>
      <c r="D372" s="7"/>
      <c r="E372" s="7"/>
      <c r="F372" s="5"/>
      <c r="G372" s="5"/>
      <c r="H372" s="12"/>
      <c r="I372" s="5"/>
      <c r="J372" s="5"/>
      <c r="K372" s="5"/>
      <c r="L372" s="5"/>
      <c r="M372" s="5"/>
      <c r="N372" s="5"/>
      <c r="O372" s="39"/>
    </row>
    <row r="373" spans="1:15" ht="12.75" customHeight="1">
      <c r="A373" s="3" t="s">
        <v>34</v>
      </c>
      <c r="B373" s="4" t="s">
        <v>0</v>
      </c>
      <c r="C373" s="7">
        <v>1</v>
      </c>
      <c r="D373" s="7">
        <v>2</v>
      </c>
      <c r="E373" s="7">
        <v>3</v>
      </c>
      <c r="F373" s="7">
        <v>4</v>
      </c>
      <c r="G373" s="7">
        <v>5</v>
      </c>
      <c r="H373" s="7">
        <v>6</v>
      </c>
      <c r="I373" s="7">
        <v>7</v>
      </c>
      <c r="J373" s="7">
        <v>8</v>
      </c>
      <c r="K373" s="7">
        <v>9</v>
      </c>
      <c r="L373" s="7">
        <v>10</v>
      </c>
      <c r="M373" s="14" t="s">
        <v>2</v>
      </c>
      <c r="N373" s="14" t="s">
        <v>0</v>
      </c>
      <c r="O373" s="39"/>
    </row>
    <row r="374" spans="1:15" ht="12.75" customHeight="1">
      <c r="A374" t="s">
        <v>69</v>
      </c>
      <c r="B374" s="34">
        <v>97.6</v>
      </c>
      <c r="C374" s="17">
        <v>98</v>
      </c>
      <c r="D374" s="17">
        <v>99</v>
      </c>
      <c r="E374" s="13">
        <v>100</v>
      </c>
      <c r="F374" s="13">
        <v>100</v>
      </c>
      <c r="G374" s="13">
        <v>100</v>
      </c>
      <c r="H374" s="17">
        <v>96</v>
      </c>
      <c r="I374" s="17">
        <v>99</v>
      </c>
      <c r="J374" s="17">
        <v>94</v>
      </c>
      <c r="K374" s="17">
        <v>94</v>
      </c>
      <c r="L374" s="17"/>
      <c r="M374" s="17">
        <f>SUM(C374:L374)</f>
        <v>880</v>
      </c>
      <c r="N374" s="18">
        <f>IF(COUNT(C374:L374),AVERAGE(C374:L374)," ")</f>
        <v>97.77777777777777</v>
      </c>
      <c r="O374" s="39"/>
    </row>
    <row r="375" spans="1:15" ht="12.75" customHeight="1">
      <c r="A375" t="s">
        <v>70</v>
      </c>
      <c r="B375" s="34">
        <v>95.8</v>
      </c>
      <c r="C375" s="28">
        <v>95</v>
      </c>
      <c r="D375" s="17">
        <v>95</v>
      </c>
      <c r="E375" s="17">
        <v>96</v>
      </c>
      <c r="F375" s="17">
        <v>97</v>
      </c>
      <c r="G375" s="17">
        <v>97</v>
      </c>
      <c r="H375" s="17">
        <v>97</v>
      </c>
      <c r="I375" s="17">
        <v>98</v>
      </c>
      <c r="J375" s="13">
        <v>100</v>
      </c>
      <c r="K375" s="17">
        <v>95</v>
      </c>
      <c r="L375" s="17"/>
      <c r="M375" s="17">
        <f>SUM(C375:L375)</f>
        <v>870</v>
      </c>
      <c r="N375" s="18">
        <f>IF(COUNT(C375:L375),AVERAGE(C375:L375)," ")</f>
        <v>96.66666666666667</v>
      </c>
      <c r="O375" s="39"/>
    </row>
    <row r="376" spans="1:15" ht="12.75" customHeight="1">
      <c r="A376" t="s">
        <v>71</v>
      </c>
      <c r="B376" s="34">
        <v>95.1</v>
      </c>
      <c r="C376" s="28">
        <v>98</v>
      </c>
      <c r="D376" s="26">
        <v>97</v>
      </c>
      <c r="E376" s="26">
        <v>94</v>
      </c>
      <c r="F376" s="26">
        <v>93</v>
      </c>
      <c r="G376" s="26">
        <v>96</v>
      </c>
      <c r="H376" s="26">
        <v>93</v>
      </c>
      <c r="I376" s="26">
        <v>93</v>
      </c>
      <c r="J376" s="26">
        <v>95</v>
      </c>
      <c r="K376" s="26">
        <v>98</v>
      </c>
      <c r="L376" s="26"/>
      <c r="M376" s="17">
        <f>SUM(C376:L376)</f>
        <v>857</v>
      </c>
      <c r="N376" s="18">
        <f>IF(COUNT(C376:L376),AVERAGE(C376:L376)," ")</f>
        <v>95.22222222222223</v>
      </c>
      <c r="O376" s="39"/>
    </row>
    <row r="377" spans="1:15" ht="12.75" customHeight="1">
      <c r="A377" t="s">
        <v>72</v>
      </c>
      <c r="B377" s="34">
        <v>95.1</v>
      </c>
      <c r="C377" s="17">
        <v>95</v>
      </c>
      <c r="D377" s="26">
        <v>98</v>
      </c>
      <c r="E377" s="26">
        <v>95</v>
      </c>
      <c r="F377" s="26">
        <v>97</v>
      </c>
      <c r="G377" s="47">
        <v>94</v>
      </c>
      <c r="H377" s="26">
        <v>96</v>
      </c>
      <c r="I377" s="26">
        <v>96</v>
      </c>
      <c r="J377" s="26">
        <v>96</v>
      </c>
      <c r="K377" s="26">
        <v>98</v>
      </c>
      <c r="L377" s="26"/>
      <c r="M377" s="17">
        <f>SUM(C377:L377)</f>
        <v>865</v>
      </c>
      <c r="N377" s="18">
        <f>IF(COUNT(C377:L377),AVERAGE(C377:L377)," ")</f>
        <v>96.11111111111111</v>
      </c>
      <c r="O377" s="39"/>
    </row>
    <row r="378" spans="2:15" ht="12.75" customHeight="1">
      <c r="B378" s="18">
        <f aca="true" t="shared" si="48" ref="B378:L378">SUM(B374:B377)</f>
        <v>383.6</v>
      </c>
      <c r="C378" s="17">
        <f t="shared" si="48"/>
        <v>386</v>
      </c>
      <c r="D378" s="17">
        <f t="shared" si="48"/>
        <v>389</v>
      </c>
      <c r="E378" s="17">
        <f t="shared" si="48"/>
        <v>385</v>
      </c>
      <c r="F378" s="17">
        <f t="shared" si="48"/>
        <v>387</v>
      </c>
      <c r="G378" s="17">
        <f t="shared" si="48"/>
        <v>387</v>
      </c>
      <c r="H378" s="17">
        <f t="shared" si="48"/>
        <v>382</v>
      </c>
      <c r="I378" s="17">
        <f t="shared" si="48"/>
        <v>386</v>
      </c>
      <c r="J378" s="17">
        <f t="shared" si="48"/>
        <v>385</v>
      </c>
      <c r="K378" s="17">
        <f t="shared" si="48"/>
        <v>385</v>
      </c>
      <c r="L378" s="17">
        <f t="shared" si="48"/>
        <v>0</v>
      </c>
      <c r="M378" s="17">
        <f>SUM(C378:L378)</f>
        <v>3472</v>
      </c>
      <c r="N378" s="18"/>
      <c r="O378" s="39"/>
    </row>
    <row r="379" spans="1:15" ht="12.75" customHeight="1">
      <c r="A379" s="3" t="s">
        <v>33</v>
      </c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8" t="str">
        <f>IF(COUNT(C379:L379),AVERAGE(C379:L379)," ")</f>
        <v> </v>
      </c>
      <c r="O379" s="39"/>
    </row>
    <row r="380" spans="1:15" ht="12.75" customHeight="1">
      <c r="A380" s="16" t="s">
        <v>73</v>
      </c>
      <c r="B380" s="17">
        <v>96.3</v>
      </c>
      <c r="C380" s="28">
        <v>98</v>
      </c>
      <c r="D380" s="28">
        <v>98</v>
      </c>
      <c r="E380" s="17">
        <v>97</v>
      </c>
      <c r="F380" s="17">
        <v>97</v>
      </c>
      <c r="G380" s="17">
        <v>98</v>
      </c>
      <c r="H380" s="17">
        <v>99</v>
      </c>
      <c r="I380" s="17">
        <v>98</v>
      </c>
      <c r="J380" s="17">
        <v>97</v>
      </c>
      <c r="K380" s="17">
        <v>99</v>
      </c>
      <c r="L380" s="17"/>
      <c r="M380" s="17">
        <f>SUM(C380:L380)</f>
        <v>881</v>
      </c>
      <c r="N380" s="18">
        <f>IF(COUNT(C380:L380),AVERAGE(C380:L380)," ")</f>
        <v>97.88888888888889</v>
      </c>
      <c r="O380" s="39"/>
    </row>
    <row r="381" spans="1:15" ht="12.75" customHeight="1">
      <c r="A381" s="16" t="s">
        <v>74</v>
      </c>
      <c r="B381" s="18">
        <v>96</v>
      </c>
      <c r="C381" s="17">
        <v>95</v>
      </c>
      <c r="D381" s="17">
        <v>94</v>
      </c>
      <c r="E381" s="17">
        <v>95</v>
      </c>
      <c r="F381" s="17">
        <v>96</v>
      </c>
      <c r="G381" s="17">
        <v>97</v>
      </c>
      <c r="H381" s="17">
        <v>97</v>
      </c>
      <c r="I381" s="17">
        <v>97</v>
      </c>
      <c r="J381" s="17">
        <v>99</v>
      </c>
      <c r="K381" s="17">
        <v>97</v>
      </c>
      <c r="L381" s="17"/>
      <c r="M381" s="17">
        <f>SUM(C381:L381)</f>
        <v>867</v>
      </c>
      <c r="N381" s="18">
        <f>IF(COUNT(C381:L381),AVERAGE(C381:L381)," ")</f>
        <v>96.33333333333333</v>
      </c>
      <c r="O381" s="39"/>
    </row>
    <row r="382" spans="1:15" ht="12.75" customHeight="1">
      <c r="A382" s="16" t="s">
        <v>75</v>
      </c>
      <c r="B382" s="28">
        <v>95.5</v>
      </c>
      <c r="C382" s="17">
        <v>97</v>
      </c>
      <c r="D382" s="26">
        <v>92</v>
      </c>
      <c r="E382" s="26">
        <v>92</v>
      </c>
      <c r="F382" s="26">
        <v>95</v>
      </c>
      <c r="G382" s="26">
        <v>97</v>
      </c>
      <c r="H382" s="26">
        <v>91</v>
      </c>
      <c r="I382" s="26">
        <v>93</v>
      </c>
      <c r="J382" s="26">
        <v>94</v>
      </c>
      <c r="K382" s="26">
        <v>96</v>
      </c>
      <c r="L382" s="26"/>
      <c r="M382" s="17">
        <f>SUM(C382:L382)</f>
        <v>847</v>
      </c>
      <c r="N382" s="18">
        <f>IF(COUNT(C382:L382),AVERAGE(C382:L382)," ")</f>
        <v>94.11111111111111</v>
      </c>
      <c r="O382" s="39"/>
    </row>
    <row r="383" spans="1:15" ht="12.75" customHeight="1">
      <c r="A383" s="27" t="s">
        <v>76</v>
      </c>
      <c r="B383" s="28">
        <v>94.7</v>
      </c>
      <c r="C383" s="17">
        <v>95</v>
      </c>
      <c r="D383" s="26">
        <v>99</v>
      </c>
      <c r="E383" s="26">
        <v>95</v>
      </c>
      <c r="F383" s="26">
        <v>93</v>
      </c>
      <c r="G383" s="26">
        <v>93</v>
      </c>
      <c r="H383" s="26">
        <v>92</v>
      </c>
      <c r="I383" s="26">
        <v>93</v>
      </c>
      <c r="J383" s="26">
        <v>94</v>
      </c>
      <c r="K383" s="26">
        <v>96</v>
      </c>
      <c r="L383" s="26"/>
      <c r="M383" s="17">
        <f>SUM(C383:L383)</f>
        <v>850</v>
      </c>
      <c r="N383" s="18">
        <f>IF(COUNT(C383:L383),AVERAGE(C383:L383)," ")</f>
        <v>94.44444444444444</v>
      </c>
      <c r="O383" s="39"/>
    </row>
    <row r="384" spans="2:15" ht="12.75" customHeight="1">
      <c r="B384">
        <f aca="true" t="shared" si="49" ref="B384:L384">SUM(B380:B383)</f>
        <v>382.5</v>
      </c>
      <c r="C384" s="17">
        <f t="shared" si="49"/>
        <v>385</v>
      </c>
      <c r="D384" s="17">
        <f t="shared" si="49"/>
        <v>383</v>
      </c>
      <c r="E384" s="17">
        <f t="shared" si="49"/>
        <v>379</v>
      </c>
      <c r="F384" s="17">
        <f t="shared" si="49"/>
        <v>381</v>
      </c>
      <c r="G384" s="17">
        <f t="shared" si="49"/>
        <v>385</v>
      </c>
      <c r="H384" s="17">
        <f t="shared" si="49"/>
        <v>379</v>
      </c>
      <c r="I384" s="17">
        <f t="shared" si="49"/>
        <v>381</v>
      </c>
      <c r="J384" s="17">
        <f t="shared" si="49"/>
        <v>384</v>
      </c>
      <c r="K384" s="17">
        <f t="shared" si="49"/>
        <v>388</v>
      </c>
      <c r="L384" s="17">
        <f t="shared" si="49"/>
        <v>0</v>
      </c>
      <c r="M384" s="17">
        <f>SUM(C384:L384)</f>
        <v>3445</v>
      </c>
      <c r="N384" s="18"/>
      <c r="O384" s="39"/>
    </row>
    <row r="385" spans="1:15" ht="12.75" customHeight="1">
      <c r="A385" s="29" t="s">
        <v>31</v>
      </c>
      <c r="B385" s="19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8" t="str">
        <f>IF(COUNT(C385:L385),AVERAGE(C385:L385)," ")</f>
        <v> </v>
      </c>
      <c r="O385" s="39"/>
    </row>
    <row r="386" spans="1:15" ht="12.75" customHeight="1">
      <c r="A386" s="16" t="s">
        <v>65</v>
      </c>
      <c r="B386" s="17">
        <v>96.1</v>
      </c>
      <c r="C386" s="28">
        <v>97</v>
      </c>
      <c r="D386" s="17">
        <v>96</v>
      </c>
      <c r="E386" s="17">
        <v>96</v>
      </c>
      <c r="F386" s="17">
        <v>99</v>
      </c>
      <c r="G386" s="17">
        <v>98</v>
      </c>
      <c r="H386" s="17">
        <v>95</v>
      </c>
      <c r="I386" s="17">
        <v>97</v>
      </c>
      <c r="J386" s="17">
        <v>95</v>
      </c>
      <c r="K386" s="17">
        <v>96</v>
      </c>
      <c r="L386" s="17"/>
      <c r="M386" s="17">
        <f>SUM(C386:L386)</f>
        <v>869</v>
      </c>
      <c r="N386" s="18">
        <f>IF(COUNT(C386:L386),AVERAGE(C386:L386)," ")</f>
        <v>96.55555555555556</v>
      </c>
      <c r="O386" s="39"/>
    </row>
    <row r="387" spans="1:15" ht="12.75" customHeight="1">
      <c r="A387" s="16" t="s">
        <v>66</v>
      </c>
      <c r="B387" s="18">
        <v>95.9</v>
      </c>
      <c r="C387" s="17">
        <v>95</v>
      </c>
      <c r="D387" s="17">
        <v>96</v>
      </c>
      <c r="E387" s="17">
        <v>95</v>
      </c>
      <c r="F387" s="17">
        <v>91</v>
      </c>
      <c r="G387" s="17">
        <v>95</v>
      </c>
      <c r="H387" s="17">
        <v>99</v>
      </c>
      <c r="I387" s="17">
        <v>97</v>
      </c>
      <c r="J387" s="17">
        <v>98</v>
      </c>
      <c r="K387" s="17">
        <v>97</v>
      </c>
      <c r="L387" s="17"/>
      <c r="M387" s="17">
        <f>SUM(C387:L387)</f>
        <v>863</v>
      </c>
      <c r="N387" s="18">
        <f>IF(COUNT(C387:L387),AVERAGE(C387:L387)," ")</f>
        <v>95.88888888888889</v>
      </c>
      <c r="O387" s="39"/>
    </row>
    <row r="388" spans="1:15" ht="12.75" customHeight="1">
      <c r="A388" s="16" t="s">
        <v>67</v>
      </c>
      <c r="B388" s="18">
        <v>95.2</v>
      </c>
      <c r="C388" s="35">
        <v>95</v>
      </c>
      <c r="D388" s="26">
        <v>96</v>
      </c>
      <c r="E388" s="26">
        <v>97</v>
      </c>
      <c r="F388" s="26">
        <v>94</v>
      </c>
      <c r="G388" s="26">
        <v>96</v>
      </c>
      <c r="H388" s="26">
        <v>98</v>
      </c>
      <c r="I388" s="26">
        <v>93</v>
      </c>
      <c r="J388" s="26">
        <v>96</v>
      </c>
      <c r="K388" s="26">
        <v>92</v>
      </c>
      <c r="L388" s="26"/>
      <c r="M388" s="17">
        <f>SUM(C388:L388)</f>
        <v>857</v>
      </c>
      <c r="N388" s="18">
        <f>IF(COUNT(C388:L388),AVERAGE(C388:L388)," ")</f>
        <v>95.22222222222223</v>
      </c>
      <c r="O388" s="39"/>
    </row>
    <row r="389" spans="1:15" ht="12.75" customHeight="1">
      <c r="A389" s="16" t="s">
        <v>68</v>
      </c>
      <c r="B389" s="17">
        <v>94.7</v>
      </c>
      <c r="C389" s="17">
        <v>97</v>
      </c>
      <c r="D389" s="26">
        <v>96</v>
      </c>
      <c r="E389" s="26">
        <v>93</v>
      </c>
      <c r="F389" s="26">
        <v>93</v>
      </c>
      <c r="G389" s="47">
        <v>96</v>
      </c>
      <c r="H389" s="26">
        <v>91</v>
      </c>
      <c r="I389" s="26">
        <v>96</v>
      </c>
      <c r="J389" s="26">
        <v>97</v>
      </c>
      <c r="K389" s="26">
        <v>97</v>
      </c>
      <c r="L389" s="26"/>
      <c r="M389" s="17">
        <f>SUM(C389:L389)</f>
        <v>856</v>
      </c>
      <c r="N389" s="18">
        <f>IF(COUNT(C389:L389),AVERAGE(C389:L389)," ")</f>
        <v>95.11111111111111</v>
      </c>
      <c r="O389" s="39"/>
    </row>
    <row r="390" spans="1:15" ht="12.75" customHeight="1">
      <c r="A390" s="16"/>
      <c r="B390" s="17">
        <f aca="true" t="shared" si="50" ref="B390:L390">SUM(B386:B389)</f>
        <v>381.9</v>
      </c>
      <c r="C390" s="17">
        <f t="shared" si="50"/>
        <v>384</v>
      </c>
      <c r="D390" s="17">
        <f t="shared" si="50"/>
        <v>384</v>
      </c>
      <c r="E390" s="17">
        <f t="shared" si="50"/>
        <v>381</v>
      </c>
      <c r="F390" s="17">
        <f t="shared" si="50"/>
        <v>377</v>
      </c>
      <c r="G390" s="17">
        <f t="shared" si="50"/>
        <v>385</v>
      </c>
      <c r="H390" s="17">
        <f t="shared" si="50"/>
        <v>383</v>
      </c>
      <c r="I390" s="17">
        <f t="shared" si="50"/>
        <v>383</v>
      </c>
      <c r="J390" s="17">
        <f t="shared" si="50"/>
        <v>386</v>
      </c>
      <c r="K390" s="17">
        <f t="shared" si="50"/>
        <v>382</v>
      </c>
      <c r="L390" s="17">
        <f t="shared" si="50"/>
        <v>0</v>
      </c>
      <c r="M390" s="17">
        <f>SUM(C390:L390)</f>
        <v>3445</v>
      </c>
      <c r="N390" s="18"/>
      <c r="O390" s="39"/>
    </row>
    <row r="391" spans="1:15" ht="12.75" customHeight="1">
      <c r="A391" s="29" t="s">
        <v>13</v>
      </c>
      <c r="B391" s="19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8" t="str">
        <f aca="true" t="shared" si="51" ref="N391:N396">IF(COUNT(C391:L391),AVERAGE(C391:L391)," ")</f>
        <v> </v>
      </c>
      <c r="O391" s="39"/>
    </row>
    <row r="392" spans="1:15" ht="12.75" customHeight="1">
      <c r="A392" s="16" t="s">
        <v>61</v>
      </c>
      <c r="B392" s="18">
        <v>96</v>
      </c>
      <c r="C392" s="17"/>
      <c r="D392" s="17"/>
      <c r="E392" s="17"/>
      <c r="F392" s="17"/>
      <c r="G392" s="13"/>
      <c r="H392" s="17"/>
      <c r="I392" s="17"/>
      <c r="J392" s="17"/>
      <c r="K392" s="17"/>
      <c r="L392" s="17"/>
      <c r="M392" s="17">
        <f aca="true" t="shared" si="52" ref="M392:M398">SUM(C392:L392)</f>
        <v>0</v>
      </c>
      <c r="N392" s="18" t="str">
        <f t="shared" si="51"/>
        <v> </v>
      </c>
      <c r="O392" s="39"/>
    </row>
    <row r="393" spans="1:15" ht="12.75" customHeight="1">
      <c r="A393" s="16" t="s">
        <v>62</v>
      </c>
      <c r="B393" s="17">
        <v>95.6</v>
      </c>
      <c r="C393" s="17">
        <v>92</v>
      </c>
      <c r="D393" s="17">
        <v>97</v>
      </c>
      <c r="E393" s="17">
        <v>96</v>
      </c>
      <c r="F393" s="17">
        <v>99</v>
      </c>
      <c r="G393" s="17">
        <v>97</v>
      </c>
      <c r="H393" s="17">
        <v>95</v>
      </c>
      <c r="I393" s="28">
        <v>97</v>
      </c>
      <c r="J393" s="17">
        <v>97</v>
      </c>
      <c r="K393" s="17">
        <v>98</v>
      </c>
      <c r="L393" s="17"/>
      <c r="M393" s="17">
        <f t="shared" si="52"/>
        <v>868</v>
      </c>
      <c r="N393" s="18">
        <f t="shared" si="51"/>
        <v>96.44444444444444</v>
      </c>
      <c r="O393" s="39"/>
    </row>
    <row r="394" spans="1:15" ht="12.75" customHeight="1">
      <c r="A394" s="16" t="s">
        <v>63</v>
      </c>
      <c r="B394" s="18">
        <v>95.4</v>
      </c>
      <c r="C394" s="17">
        <v>96</v>
      </c>
      <c r="D394" s="26">
        <v>97</v>
      </c>
      <c r="E394" s="26">
        <v>95</v>
      </c>
      <c r="F394" s="26">
        <v>97</v>
      </c>
      <c r="G394" s="26">
        <v>93</v>
      </c>
      <c r="H394" s="26">
        <v>91</v>
      </c>
      <c r="I394" s="26">
        <v>96</v>
      </c>
      <c r="J394" s="26">
        <v>95</v>
      </c>
      <c r="K394" s="26">
        <v>95</v>
      </c>
      <c r="L394" s="26"/>
      <c r="M394" s="17">
        <f t="shared" si="52"/>
        <v>855</v>
      </c>
      <c r="N394" s="18">
        <f t="shared" si="51"/>
        <v>95</v>
      </c>
      <c r="O394" s="39"/>
    </row>
    <row r="395" spans="1:15" ht="12.75" customHeight="1">
      <c r="A395" s="16" t="s">
        <v>64</v>
      </c>
      <c r="B395" s="17">
        <v>94.5</v>
      </c>
      <c r="C395" s="17">
        <v>93</v>
      </c>
      <c r="D395" s="26">
        <v>97</v>
      </c>
      <c r="E395" s="26">
        <v>97</v>
      </c>
      <c r="F395" s="26">
        <v>95</v>
      </c>
      <c r="G395" s="26">
        <v>95</v>
      </c>
      <c r="H395" s="26">
        <v>94</v>
      </c>
      <c r="I395" s="26">
        <v>97</v>
      </c>
      <c r="J395" s="26">
        <v>98</v>
      </c>
      <c r="K395" s="26">
        <v>93</v>
      </c>
      <c r="L395" s="26"/>
      <c r="M395" s="17">
        <f t="shared" si="52"/>
        <v>859</v>
      </c>
      <c r="N395" s="18">
        <f t="shared" si="51"/>
        <v>95.44444444444444</v>
      </c>
      <c r="O395" s="39"/>
    </row>
    <row r="396" spans="1:15" ht="12.75" customHeight="1">
      <c r="A396" s="16" t="s">
        <v>146</v>
      </c>
      <c r="B396" s="17">
        <v>90.2</v>
      </c>
      <c r="C396" s="17">
        <v>89</v>
      </c>
      <c r="D396" s="26">
        <v>91</v>
      </c>
      <c r="E396" s="26"/>
      <c r="F396" s="26"/>
      <c r="G396" s="26"/>
      <c r="H396" s="26"/>
      <c r="I396" s="26"/>
      <c r="J396" s="26"/>
      <c r="K396" s="26"/>
      <c r="L396" s="26"/>
      <c r="M396" s="17">
        <f t="shared" si="52"/>
        <v>180</v>
      </c>
      <c r="N396" s="18">
        <f t="shared" si="51"/>
        <v>90</v>
      </c>
      <c r="O396" s="39"/>
    </row>
    <row r="397" spans="1:15" ht="12.75" customHeight="1">
      <c r="A397" s="16" t="s">
        <v>117</v>
      </c>
      <c r="B397" s="17">
        <v>89.8</v>
      </c>
      <c r="C397" s="17"/>
      <c r="D397" s="26"/>
      <c r="E397" s="26">
        <v>94</v>
      </c>
      <c r="F397" s="26">
        <v>91</v>
      </c>
      <c r="G397" s="26">
        <v>96</v>
      </c>
      <c r="H397" s="26">
        <v>90</v>
      </c>
      <c r="I397" s="26">
        <v>92</v>
      </c>
      <c r="J397" s="26">
        <v>96</v>
      </c>
      <c r="K397" s="26">
        <v>94</v>
      </c>
      <c r="L397" s="26"/>
      <c r="M397" s="17">
        <f t="shared" si="52"/>
        <v>653</v>
      </c>
      <c r="N397" s="18">
        <f>IF(COUNT(C397:L397),AVERAGE(C397:L397)," ")</f>
        <v>93.28571428571429</v>
      </c>
      <c r="O397" s="39"/>
    </row>
    <row r="398" spans="1:15" ht="12.75" customHeight="1">
      <c r="A398" s="6"/>
      <c r="B398" s="18">
        <f>SUM(B392:B395)</f>
        <v>381.5</v>
      </c>
      <c r="C398" s="17">
        <f>SUM(C392:C396)</f>
        <v>370</v>
      </c>
      <c r="D398" s="17">
        <f>SUM(D392:D396)</f>
        <v>382</v>
      </c>
      <c r="E398" s="17">
        <f aca="true" t="shared" si="53" ref="E398:L398">SUM(E392:E397)</f>
        <v>382</v>
      </c>
      <c r="F398" s="17">
        <f t="shared" si="53"/>
        <v>382</v>
      </c>
      <c r="G398" s="17">
        <f t="shared" si="53"/>
        <v>381</v>
      </c>
      <c r="H398" s="17">
        <f t="shared" si="53"/>
        <v>370</v>
      </c>
      <c r="I398" s="17">
        <f t="shared" si="53"/>
        <v>382</v>
      </c>
      <c r="J398" s="17">
        <f t="shared" si="53"/>
        <v>386</v>
      </c>
      <c r="K398" s="17">
        <f t="shared" si="53"/>
        <v>380</v>
      </c>
      <c r="L398" s="17">
        <f t="shared" si="53"/>
        <v>0</v>
      </c>
      <c r="M398" s="17">
        <f t="shared" si="52"/>
        <v>3415</v>
      </c>
      <c r="N398" s="18"/>
      <c r="O398" s="39"/>
    </row>
    <row r="399" spans="1:15" ht="12.75" customHeight="1">
      <c r="A399" s="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39"/>
    </row>
    <row r="400" spans="1:15" ht="12.75" customHeight="1">
      <c r="A400" s="6"/>
      <c r="B400" s="17"/>
      <c r="C400" s="17"/>
      <c r="D400" s="22" t="s">
        <v>7</v>
      </c>
      <c r="E400" s="19" t="s">
        <v>8</v>
      </c>
      <c r="F400" s="19" t="s">
        <v>9</v>
      </c>
      <c r="G400" s="19" t="s">
        <v>10</v>
      </c>
      <c r="H400" s="19" t="s">
        <v>11</v>
      </c>
      <c r="I400" s="19" t="s">
        <v>12</v>
      </c>
      <c r="J400" s="17"/>
      <c r="K400" s="17"/>
      <c r="L400" s="17"/>
      <c r="M400" s="17"/>
      <c r="N400" s="17"/>
      <c r="O400" s="39"/>
    </row>
    <row r="401" spans="1:15" ht="12.75" customHeight="1">
      <c r="A401" s="15" t="str">
        <f>+A373</f>
        <v>Bodmin A</v>
      </c>
      <c r="B401" s="17"/>
      <c r="C401" s="17"/>
      <c r="D401" s="26">
        <f>+J366</f>
        <v>9</v>
      </c>
      <c r="E401" s="26">
        <v>7</v>
      </c>
      <c r="F401" s="26">
        <v>0</v>
      </c>
      <c r="G401" s="26">
        <v>2</v>
      </c>
      <c r="H401" s="26">
        <f>+E401*2+F401</f>
        <v>14</v>
      </c>
      <c r="I401" s="26">
        <f>+M378</f>
        <v>3472</v>
      </c>
      <c r="J401" s="17"/>
      <c r="K401" s="17"/>
      <c r="L401" s="17"/>
      <c r="M401" s="17"/>
      <c r="N401" s="17"/>
      <c r="O401" s="39"/>
    </row>
    <row r="402" spans="1:15" ht="12.75" customHeight="1">
      <c r="A402" s="15" t="str">
        <f>+A379</f>
        <v>Helston A</v>
      </c>
      <c r="B402" s="17"/>
      <c r="C402" s="17"/>
      <c r="D402" s="26">
        <f>+J366</f>
        <v>9</v>
      </c>
      <c r="E402" s="26">
        <v>5</v>
      </c>
      <c r="F402" s="26">
        <v>0</v>
      </c>
      <c r="G402" s="26">
        <v>4</v>
      </c>
      <c r="H402" s="26">
        <f>+E402*2+F402</f>
        <v>10</v>
      </c>
      <c r="I402" s="26">
        <f>+M384</f>
        <v>3445</v>
      </c>
      <c r="J402" s="17"/>
      <c r="K402" s="17"/>
      <c r="L402" s="17"/>
      <c r="M402" s="17"/>
      <c r="N402" s="17"/>
      <c r="O402" s="39"/>
    </row>
    <row r="403" spans="1:15" ht="12.75" customHeight="1">
      <c r="A403" s="15" t="str">
        <f>+A385</f>
        <v>City of Truro C</v>
      </c>
      <c r="B403" s="17"/>
      <c r="C403" s="17"/>
      <c r="D403" s="26">
        <f>+J366</f>
        <v>9</v>
      </c>
      <c r="E403" s="26">
        <v>4</v>
      </c>
      <c r="F403" s="26">
        <v>0</v>
      </c>
      <c r="G403" s="26">
        <v>5</v>
      </c>
      <c r="H403" s="26">
        <f>+E403*2+F403</f>
        <v>8</v>
      </c>
      <c r="I403" s="26">
        <f>+M390</f>
        <v>3445</v>
      </c>
      <c r="J403" s="17"/>
      <c r="K403" s="17"/>
      <c r="L403" s="17"/>
      <c r="M403" s="17"/>
      <c r="N403" s="17"/>
      <c r="O403" s="39"/>
    </row>
    <row r="404" spans="1:15" ht="12.75" customHeight="1">
      <c r="A404" s="15" t="str">
        <f>+A391</f>
        <v>Penzance &amp; St. Ives B</v>
      </c>
      <c r="B404" s="17"/>
      <c r="C404" s="17"/>
      <c r="D404" s="26">
        <f>+J366</f>
        <v>9</v>
      </c>
      <c r="E404" s="26">
        <v>2</v>
      </c>
      <c r="F404" s="26">
        <v>0</v>
      </c>
      <c r="G404" s="26">
        <v>7</v>
      </c>
      <c r="H404" s="26">
        <f>+E404*2+F404</f>
        <v>4</v>
      </c>
      <c r="I404" s="26">
        <f>+M398</f>
        <v>3415</v>
      </c>
      <c r="J404" s="17"/>
      <c r="K404" s="17"/>
      <c r="L404" s="17"/>
      <c r="M404" s="17"/>
      <c r="N404" s="17"/>
      <c r="O404" s="39"/>
    </row>
    <row r="405" spans="1:15" ht="12.75" customHeight="1">
      <c r="A405" s="39"/>
      <c r="B405" s="6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66"/>
      <c r="O405" s="39"/>
    </row>
    <row r="406" spans="1:15" ht="12.75" customHeight="1">
      <c r="A406" s="39"/>
      <c r="B406" s="65"/>
      <c r="C406" s="67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66"/>
      <c r="O406" s="39"/>
    </row>
    <row r="407" spans="1:15" ht="12.75" customHeight="1">
      <c r="A407" s="8"/>
      <c r="B407" s="8"/>
      <c r="E407" s="48" t="s">
        <v>5</v>
      </c>
      <c r="O407" s="39"/>
    </row>
    <row r="408" spans="1:15" ht="12.75" customHeight="1">
      <c r="A408" s="8"/>
      <c r="B408" s="8"/>
      <c r="F408" s="48" t="s">
        <v>6</v>
      </c>
      <c r="O408" s="39"/>
    </row>
    <row r="409" spans="5:15" ht="12.75" customHeight="1">
      <c r="E409" s="1"/>
      <c r="G409" s="48" t="s">
        <v>4</v>
      </c>
      <c r="O409" s="39"/>
    </row>
    <row r="410" spans="7:15" ht="12.75" customHeight="1">
      <c r="G410" s="48" t="s">
        <v>38</v>
      </c>
      <c r="O410" s="39"/>
    </row>
    <row r="411" spans="6:15" ht="12.75" customHeight="1">
      <c r="F411" s="48" t="s">
        <v>26</v>
      </c>
      <c r="J411" s="13">
        <v>10</v>
      </c>
      <c r="O411" s="39"/>
    </row>
    <row r="412" spans="8:15" ht="12.75" customHeight="1">
      <c r="H412" s="10" t="s">
        <v>167</v>
      </c>
      <c r="O412" s="39"/>
    </row>
    <row r="413" spans="1:15" ht="12.75" customHeight="1">
      <c r="A413" s="2"/>
      <c r="B413" s="2" t="str">
        <f>+A425</f>
        <v>Helston A</v>
      </c>
      <c r="C413" s="11"/>
      <c r="D413" s="7"/>
      <c r="E413" s="7"/>
      <c r="F413" s="13">
        <f>+L430</f>
        <v>384</v>
      </c>
      <c r="H413" s="13">
        <v>3</v>
      </c>
      <c r="O413" s="39"/>
    </row>
    <row r="414" spans="1:8" ht="12.75" customHeight="1">
      <c r="A414" s="2"/>
      <c r="B414" s="10" t="str">
        <f>+A431</f>
        <v>City of Truro C</v>
      </c>
      <c r="D414" s="5"/>
      <c r="E414" s="5"/>
      <c r="F414" s="13">
        <f>+L436</f>
        <v>383</v>
      </c>
      <c r="G414" s="5"/>
      <c r="H414" s="13">
        <v>2</v>
      </c>
    </row>
    <row r="415" spans="1:8" ht="12.75" customHeight="1">
      <c r="A415" s="6"/>
      <c r="B415" s="2" t="str">
        <f>+A419</f>
        <v>Bodmin A</v>
      </c>
      <c r="C415" s="9"/>
      <c r="D415" s="4"/>
      <c r="E415" s="4"/>
      <c r="F415" s="13">
        <f>+L424</f>
        <v>380</v>
      </c>
      <c r="H415" s="13">
        <v>1</v>
      </c>
    </row>
    <row r="416" spans="1:15" ht="12.75" customHeight="1">
      <c r="A416" s="59"/>
      <c r="B416" s="2" t="str">
        <f>+A437</f>
        <v>Penzance &amp; St. Ives B</v>
      </c>
      <c r="D416" s="2"/>
      <c r="E416" s="2"/>
      <c r="F416" s="13">
        <f>+L444</f>
        <v>367</v>
      </c>
      <c r="H416" s="13"/>
      <c r="I416" s="5"/>
      <c r="J416" s="5"/>
      <c r="K416" s="5"/>
      <c r="L416" s="5"/>
      <c r="M416" s="5"/>
      <c r="N416" s="5"/>
      <c r="O416" s="39"/>
    </row>
    <row r="417" spans="1:15" ht="12.75" customHeight="1">
      <c r="A417" s="59"/>
      <c r="B417" s="10"/>
      <c r="D417" s="5"/>
      <c r="E417" s="5"/>
      <c r="F417" s="13"/>
      <c r="G417" s="5"/>
      <c r="H417" s="116"/>
      <c r="I417" s="5"/>
      <c r="J417" s="5"/>
      <c r="K417" s="5"/>
      <c r="L417" s="5"/>
      <c r="M417" s="5"/>
      <c r="N417" s="5"/>
      <c r="O417" s="39"/>
    </row>
    <row r="418" spans="1:15" ht="12.75" customHeight="1">
      <c r="A418" s="6"/>
      <c r="B418" s="4" t="s">
        <v>1</v>
      </c>
      <c r="C418" s="10" t="s">
        <v>3</v>
      </c>
      <c r="D418" s="7"/>
      <c r="E418" s="7"/>
      <c r="F418" s="5"/>
      <c r="G418" s="5"/>
      <c r="H418" s="12"/>
      <c r="I418" s="5"/>
      <c r="J418" s="5"/>
      <c r="K418" s="5"/>
      <c r="L418" s="5"/>
      <c r="M418" s="5"/>
      <c r="N418" s="5"/>
      <c r="O418" s="39"/>
    </row>
    <row r="419" spans="1:15" ht="12.75" customHeight="1">
      <c r="A419" s="3" t="s">
        <v>34</v>
      </c>
      <c r="B419" s="4" t="s">
        <v>0</v>
      </c>
      <c r="C419" s="7">
        <v>1</v>
      </c>
      <c r="D419" s="7">
        <v>2</v>
      </c>
      <c r="E419" s="7">
        <v>3</v>
      </c>
      <c r="F419" s="7">
        <v>4</v>
      </c>
      <c r="G419" s="7">
        <v>5</v>
      </c>
      <c r="H419" s="7">
        <v>6</v>
      </c>
      <c r="I419" s="7">
        <v>7</v>
      </c>
      <c r="J419" s="7">
        <v>8</v>
      </c>
      <c r="K419" s="7">
        <v>9</v>
      </c>
      <c r="L419" s="7">
        <v>10</v>
      </c>
      <c r="M419" s="14" t="s">
        <v>2</v>
      </c>
      <c r="N419" s="14" t="s">
        <v>0</v>
      </c>
      <c r="O419" s="39"/>
    </row>
    <row r="420" spans="1:15" ht="12.75" customHeight="1">
      <c r="A420" t="s">
        <v>69</v>
      </c>
      <c r="B420" s="34">
        <v>97.6</v>
      </c>
      <c r="C420" s="17">
        <v>98</v>
      </c>
      <c r="D420" s="17">
        <v>99</v>
      </c>
      <c r="E420" s="13">
        <v>100</v>
      </c>
      <c r="F420" s="13">
        <v>100</v>
      </c>
      <c r="G420" s="13">
        <v>100</v>
      </c>
      <c r="H420" s="17">
        <v>96</v>
      </c>
      <c r="I420" s="17">
        <v>99</v>
      </c>
      <c r="J420" s="17">
        <v>94</v>
      </c>
      <c r="K420" s="17">
        <v>94</v>
      </c>
      <c r="L420" s="17">
        <v>95</v>
      </c>
      <c r="M420" s="17">
        <f>SUM(C420:L420)</f>
        <v>975</v>
      </c>
      <c r="N420" s="18">
        <f>IF(COUNT(C420:L420),AVERAGE(C420:L420)," ")</f>
        <v>97.5</v>
      </c>
      <c r="O420" s="39"/>
    </row>
    <row r="421" spans="1:15" ht="12.75" customHeight="1">
      <c r="A421" t="s">
        <v>70</v>
      </c>
      <c r="B421" s="34">
        <v>95.8</v>
      </c>
      <c r="C421" s="28">
        <v>95</v>
      </c>
      <c r="D421" s="17">
        <v>95</v>
      </c>
      <c r="E421" s="17">
        <v>96</v>
      </c>
      <c r="F421" s="17">
        <v>97</v>
      </c>
      <c r="G421" s="17">
        <v>97</v>
      </c>
      <c r="H421" s="17">
        <v>97</v>
      </c>
      <c r="I421" s="17">
        <v>98</v>
      </c>
      <c r="J421" s="13">
        <v>100</v>
      </c>
      <c r="K421" s="17">
        <v>95</v>
      </c>
      <c r="L421" s="17">
        <v>95</v>
      </c>
      <c r="M421" s="17">
        <f>SUM(C421:L421)</f>
        <v>965</v>
      </c>
      <c r="N421" s="18">
        <f>IF(COUNT(C421:L421),AVERAGE(C421:L421)," ")</f>
        <v>96.5</v>
      </c>
      <c r="O421" s="39"/>
    </row>
    <row r="422" spans="1:15" ht="12.75" customHeight="1">
      <c r="A422" t="s">
        <v>71</v>
      </c>
      <c r="B422" s="34">
        <v>95.1</v>
      </c>
      <c r="C422" s="28">
        <v>98</v>
      </c>
      <c r="D422" s="26">
        <v>97</v>
      </c>
      <c r="E422" s="26">
        <v>94</v>
      </c>
      <c r="F422" s="26">
        <v>93</v>
      </c>
      <c r="G422" s="26">
        <v>96</v>
      </c>
      <c r="H422" s="26">
        <v>93</v>
      </c>
      <c r="I422" s="26">
        <v>93</v>
      </c>
      <c r="J422" s="26">
        <v>95</v>
      </c>
      <c r="K422" s="26">
        <v>98</v>
      </c>
      <c r="L422" s="26">
        <v>94</v>
      </c>
      <c r="M422" s="17">
        <f>SUM(C422:L422)</f>
        <v>951</v>
      </c>
      <c r="N422" s="18">
        <f>IF(COUNT(C422:L422),AVERAGE(C422:L422)," ")</f>
        <v>95.1</v>
      </c>
      <c r="O422" s="39"/>
    </row>
    <row r="423" spans="1:15" ht="12.75" customHeight="1">
      <c r="A423" t="s">
        <v>72</v>
      </c>
      <c r="B423" s="34">
        <v>95.1</v>
      </c>
      <c r="C423" s="17">
        <v>95</v>
      </c>
      <c r="D423" s="26">
        <v>98</v>
      </c>
      <c r="E423" s="26">
        <v>95</v>
      </c>
      <c r="F423" s="26">
        <v>97</v>
      </c>
      <c r="G423" s="47">
        <v>94</v>
      </c>
      <c r="H423" s="26">
        <v>96</v>
      </c>
      <c r="I423" s="26">
        <v>96</v>
      </c>
      <c r="J423" s="26">
        <v>96</v>
      </c>
      <c r="K423" s="26">
        <v>98</v>
      </c>
      <c r="L423" s="26">
        <v>96</v>
      </c>
      <c r="M423" s="17">
        <f>SUM(C423:L423)</f>
        <v>961</v>
      </c>
      <c r="N423" s="18">
        <f>IF(COUNT(C423:L423),AVERAGE(C423:L423)," ")</f>
        <v>96.1</v>
      </c>
      <c r="O423" s="39"/>
    </row>
    <row r="424" spans="2:15" ht="12.75" customHeight="1">
      <c r="B424" s="18">
        <f aca="true" t="shared" si="54" ref="B424:L424">SUM(B420:B423)</f>
        <v>383.6</v>
      </c>
      <c r="C424" s="17">
        <f t="shared" si="54"/>
        <v>386</v>
      </c>
      <c r="D424" s="17">
        <f t="shared" si="54"/>
        <v>389</v>
      </c>
      <c r="E424" s="17">
        <f t="shared" si="54"/>
        <v>385</v>
      </c>
      <c r="F424" s="17">
        <f t="shared" si="54"/>
        <v>387</v>
      </c>
      <c r="G424" s="17">
        <f t="shared" si="54"/>
        <v>387</v>
      </c>
      <c r="H424" s="17">
        <f t="shared" si="54"/>
        <v>382</v>
      </c>
      <c r="I424" s="17">
        <f t="shared" si="54"/>
        <v>386</v>
      </c>
      <c r="J424" s="17">
        <f t="shared" si="54"/>
        <v>385</v>
      </c>
      <c r="K424" s="17">
        <f t="shared" si="54"/>
        <v>385</v>
      </c>
      <c r="L424" s="17">
        <f t="shared" si="54"/>
        <v>380</v>
      </c>
      <c r="M424" s="17">
        <f>SUM(C424:L424)</f>
        <v>3852</v>
      </c>
      <c r="N424" s="18"/>
      <c r="O424" s="39"/>
    </row>
    <row r="425" spans="1:15" ht="12.75" customHeight="1">
      <c r="A425" s="3" t="s">
        <v>33</v>
      </c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8" t="str">
        <f>IF(COUNT(C425:L425),AVERAGE(C425:L425)," ")</f>
        <v> </v>
      </c>
      <c r="O425" s="39"/>
    </row>
    <row r="426" spans="1:15" ht="12.75" customHeight="1">
      <c r="A426" s="16" t="s">
        <v>73</v>
      </c>
      <c r="B426" s="17">
        <v>96.3</v>
      </c>
      <c r="C426" s="28">
        <v>98</v>
      </c>
      <c r="D426" s="28">
        <v>98</v>
      </c>
      <c r="E426" s="17">
        <v>97</v>
      </c>
      <c r="F426" s="17">
        <v>97</v>
      </c>
      <c r="G426" s="17">
        <v>98</v>
      </c>
      <c r="H426" s="17">
        <v>99</v>
      </c>
      <c r="I426" s="17">
        <v>98</v>
      </c>
      <c r="J426" s="17">
        <v>97</v>
      </c>
      <c r="K426" s="17">
        <v>99</v>
      </c>
      <c r="L426" s="17">
        <v>96</v>
      </c>
      <c r="M426" s="17">
        <f>SUM(C426:L426)</f>
        <v>977</v>
      </c>
      <c r="N426" s="18">
        <f>IF(COUNT(C426:L426),AVERAGE(C426:L426)," ")</f>
        <v>97.7</v>
      </c>
      <c r="O426" s="39"/>
    </row>
    <row r="427" spans="1:15" ht="12.75" customHeight="1">
      <c r="A427" s="16" t="s">
        <v>74</v>
      </c>
      <c r="B427" s="18">
        <v>96</v>
      </c>
      <c r="C427" s="17">
        <v>95</v>
      </c>
      <c r="D427" s="17">
        <v>94</v>
      </c>
      <c r="E427" s="17">
        <v>95</v>
      </c>
      <c r="F427" s="17">
        <v>96</v>
      </c>
      <c r="G427" s="17">
        <v>97</v>
      </c>
      <c r="H427" s="17">
        <v>97</v>
      </c>
      <c r="I427" s="17">
        <v>97</v>
      </c>
      <c r="J427" s="17">
        <v>99</v>
      </c>
      <c r="K427" s="17">
        <v>97</v>
      </c>
      <c r="L427" s="17">
        <v>97</v>
      </c>
      <c r="M427" s="17">
        <f>SUM(C427:L427)</f>
        <v>964</v>
      </c>
      <c r="N427" s="18">
        <f>IF(COUNT(C427:L427),AVERAGE(C427:L427)," ")</f>
        <v>96.4</v>
      </c>
      <c r="O427" s="39"/>
    </row>
    <row r="428" spans="1:15" ht="12.75" customHeight="1">
      <c r="A428" s="16" t="s">
        <v>75</v>
      </c>
      <c r="B428" s="28">
        <v>95.5</v>
      </c>
      <c r="C428" s="17">
        <v>97</v>
      </c>
      <c r="D428" s="26">
        <v>92</v>
      </c>
      <c r="E428" s="26">
        <v>92</v>
      </c>
      <c r="F428" s="26">
        <v>95</v>
      </c>
      <c r="G428" s="26">
        <v>97</v>
      </c>
      <c r="H428" s="26">
        <v>91</v>
      </c>
      <c r="I428" s="26">
        <v>93</v>
      </c>
      <c r="J428" s="26">
        <v>94</v>
      </c>
      <c r="K428" s="26">
        <v>96</v>
      </c>
      <c r="L428" s="26">
        <v>95</v>
      </c>
      <c r="M428" s="17">
        <f>SUM(C428:L428)</f>
        <v>942</v>
      </c>
      <c r="N428" s="18">
        <f>IF(COUNT(C428:L428),AVERAGE(C428:L428)," ")</f>
        <v>94.2</v>
      </c>
      <c r="O428" s="39"/>
    </row>
    <row r="429" spans="1:15" ht="12.75" customHeight="1">
      <c r="A429" s="27" t="s">
        <v>76</v>
      </c>
      <c r="B429" s="28">
        <v>94.7</v>
      </c>
      <c r="C429" s="17">
        <v>95</v>
      </c>
      <c r="D429" s="26">
        <v>99</v>
      </c>
      <c r="E429" s="26">
        <v>95</v>
      </c>
      <c r="F429" s="26">
        <v>93</v>
      </c>
      <c r="G429" s="26">
        <v>93</v>
      </c>
      <c r="H429" s="26">
        <v>92</v>
      </c>
      <c r="I429" s="26">
        <v>93</v>
      </c>
      <c r="J429" s="26">
        <v>94</v>
      </c>
      <c r="K429" s="26">
        <v>96</v>
      </c>
      <c r="L429" s="26">
        <v>96</v>
      </c>
      <c r="M429" s="17">
        <f>SUM(C429:L429)</f>
        <v>946</v>
      </c>
      <c r="N429" s="18">
        <f>IF(COUNT(C429:L429),AVERAGE(C429:L429)," ")</f>
        <v>94.6</v>
      </c>
      <c r="O429" s="39"/>
    </row>
    <row r="430" spans="2:15" ht="12.75" customHeight="1">
      <c r="B430">
        <f aca="true" t="shared" si="55" ref="B430:L430">SUM(B426:B429)</f>
        <v>382.5</v>
      </c>
      <c r="C430" s="17">
        <f t="shared" si="55"/>
        <v>385</v>
      </c>
      <c r="D430" s="17">
        <f t="shared" si="55"/>
        <v>383</v>
      </c>
      <c r="E430" s="17">
        <f t="shared" si="55"/>
        <v>379</v>
      </c>
      <c r="F430" s="17">
        <f t="shared" si="55"/>
        <v>381</v>
      </c>
      <c r="G430" s="17">
        <f t="shared" si="55"/>
        <v>385</v>
      </c>
      <c r="H430" s="17">
        <f t="shared" si="55"/>
        <v>379</v>
      </c>
      <c r="I430" s="17">
        <f t="shared" si="55"/>
        <v>381</v>
      </c>
      <c r="J430" s="17">
        <f t="shared" si="55"/>
        <v>384</v>
      </c>
      <c r="K430" s="17">
        <f t="shared" si="55"/>
        <v>388</v>
      </c>
      <c r="L430" s="17">
        <f t="shared" si="55"/>
        <v>384</v>
      </c>
      <c r="M430" s="17">
        <f>SUM(C430:L430)</f>
        <v>3829</v>
      </c>
      <c r="N430" s="18"/>
      <c r="O430" s="39"/>
    </row>
    <row r="431" spans="1:15" ht="12.75" customHeight="1">
      <c r="A431" s="29" t="s">
        <v>31</v>
      </c>
      <c r="B431" s="19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8" t="str">
        <f>IF(COUNT(C431:L431),AVERAGE(C431:L431)," ")</f>
        <v> </v>
      </c>
      <c r="O431" s="39"/>
    </row>
    <row r="432" spans="1:15" ht="12.75" customHeight="1">
      <c r="A432" s="16" t="s">
        <v>65</v>
      </c>
      <c r="B432" s="17">
        <v>96.1</v>
      </c>
      <c r="C432" s="28">
        <v>97</v>
      </c>
      <c r="D432" s="17">
        <v>96</v>
      </c>
      <c r="E432" s="17">
        <v>96</v>
      </c>
      <c r="F432" s="17">
        <v>99</v>
      </c>
      <c r="G432" s="17">
        <v>98</v>
      </c>
      <c r="H432" s="17">
        <v>95</v>
      </c>
      <c r="I432" s="17">
        <v>97</v>
      </c>
      <c r="J432" s="17">
        <v>95</v>
      </c>
      <c r="K432" s="17">
        <v>96</v>
      </c>
      <c r="L432" s="17">
        <v>93</v>
      </c>
      <c r="M432" s="17">
        <f>SUM(C432:L432)</f>
        <v>962</v>
      </c>
      <c r="N432" s="18">
        <f>IF(COUNT(C432:L432),AVERAGE(C432:L432)," ")</f>
        <v>96.2</v>
      </c>
      <c r="O432" s="39"/>
    </row>
    <row r="433" spans="1:15" ht="12.75" customHeight="1">
      <c r="A433" s="16" t="s">
        <v>66</v>
      </c>
      <c r="B433" s="18">
        <v>95.9</v>
      </c>
      <c r="C433" s="17">
        <v>95</v>
      </c>
      <c r="D433" s="17">
        <v>96</v>
      </c>
      <c r="E433" s="17">
        <v>95</v>
      </c>
      <c r="F433" s="17">
        <v>91</v>
      </c>
      <c r="G433" s="17">
        <v>95</v>
      </c>
      <c r="H433" s="17">
        <v>99</v>
      </c>
      <c r="I433" s="17">
        <v>97</v>
      </c>
      <c r="J433" s="17">
        <v>98</v>
      </c>
      <c r="K433" s="17">
        <v>97</v>
      </c>
      <c r="L433" s="17">
        <v>97</v>
      </c>
      <c r="M433" s="17">
        <f>SUM(C433:L433)</f>
        <v>960</v>
      </c>
      <c r="N433" s="18">
        <f>IF(COUNT(C433:L433),AVERAGE(C433:L433)," ")</f>
        <v>96</v>
      </c>
      <c r="O433" s="39"/>
    </row>
    <row r="434" spans="1:15" ht="12.75" customHeight="1">
      <c r="A434" s="16" t="s">
        <v>67</v>
      </c>
      <c r="B434" s="18">
        <v>95.2</v>
      </c>
      <c r="C434" s="35">
        <v>95</v>
      </c>
      <c r="D434" s="26">
        <v>96</v>
      </c>
      <c r="E434" s="26">
        <v>97</v>
      </c>
      <c r="F434" s="26">
        <v>94</v>
      </c>
      <c r="G434" s="26">
        <v>96</v>
      </c>
      <c r="H434" s="26">
        <v>98</v>
      </c>
      <c r="I434" s="26">
        <v>93</v>
      </c>
      <c r="J434" s="26">
        <v>96</v>
      </c>
      <c r="K434" s="26">
        <v>92</v>
      </c>
      <c r="L434" s="26">
        <v>95</v>
      </c>
      <c r="M434" s="17">
        <f>SUM(C434:L434)</f>
        <v>952</v>
      </c>
      <c r="N434" s="18">
        <f>IF(COUNT(C434:L434),AVERAGE(C434:L434)," ")</f>
        <v>95.2</v>
      </c>
      <c r="O434" s="39"/>
    </row>
    <row r="435" spans="1:15" ht="12.75" customHeight="1">
      <c r="A435" s="16" t="s">
        <v>68</v>
      </c>
      <c r="B435" s="17">
        <v>94.7</v>
      </c>
      <c r="C435" s="17">
        <v>97</v>
      </c>
      <c r="D435" s="26">
        <v>96</v>
      </c>
      <c r="E435" s="26">
        <v>93</v>
      </c>
      <c r="F435" s="26">
        <v>93</v>
      </c>
      <c r="G435" s="47">
        <v>96</v>
      </c>
      <c r="H435" s="26">
        <v>91</v>
      </c>
      <c r="I435" s="26">
        <v>96</v>
      </c>
      <c r="J435" s="26">
        <v>97</v>
      </c>
      <c r="K435" s="26">
        <v>97</v>
      </c>
      <c r="L435" s="26">
        <v>98</v>
      </c>
      <c r="M435" s="17">
        <f>SUM(C435:L435)</f>
        <v>954</v>
      </c>
      <c r="N435" s="18">
        <f>IF(COUNT(C435:L435),AVERAGE(C435:L435)," ")</f>
        <v>95.4</v>
      </c>
      <c r="O435" s="39"/>
    </row>
    <row r="436" spans="1:15" ht="12.75" customHeight="1">
      <c r="A436" s="16"/>
      <c r="B436" s="17">
        <f aca="true" t="shared" si="56" ref="B436:L436">SUM(B432:B435)</f>
        <v>381.9</v>
      </c>
      <c r="C436" s="17">
        <f t="shared" si="56"/>
        <v>384</v>
      </c>
      <c r="D436" s="17">
        <f t="shared" si="56"/>
        <v>384</v>
      </c>
      <c r="E436" s="17">
        <f t="shared" si="56"/>
        <v>381</v>
      </c>
      <c r="F436" s="17">
        <f t="shared" si="56"/>
        <v>377</v>
      </c>
      <c r="G436" s="17">
        <f t="shared" si="56"/>
        <v>385</v>
      </c>
      <c r="H436" s="17">
        <f t="shared" si="56"/>
        <v>383</v>
      </c>
      <c r="I436" s="17">
        <f t="shared" si="56"/>
        <v>383</v>
      </c>
      <c r="J436" s="17">
        <f t="shared" si="56"/>
        <v>386</v>
      </c>
      <c r="K436" s="17">
        <f t="shared" si="56"/>
        <v>382</v>
      </c>
      <c r="L436" s="17">
        <f t="shared" si="56"/>
        <v>383</v>
      </c>
      <c r="M436" s="17">
        <f>SUM(C436:L436)</f>
        <v>3828</v>
      </c>
      <c r="N436" s="18"/>
      <c r="O436" s="39"/>
    </row>
    <row r="437" spans="1:15" ht="12.75" customHeight="1">
      <c r="A437" s="29" t="s">
        <v>13</v>
      </c>
      <c r="B437" s="19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8" t="str">
        <f aca="true" t="shared" si="57" ref="N437:N442">IF(COUNT(C437:L437),AVERAGE(C437:L437)," ")</f>
        <v> </v>
      </c>
      <c r="O437" s="39"/>
    </row>
    <row r="438" spans="1:15" ht="12.75" customHeight="1">
      <c r="A438" s="16" t="s">
        <v>61</v>
      </c>
      <c r="B438" s="18">
        <v>96</v>
      </c>
      <c r="C438" s="17"/>
      <c r="D438" s="17"/>
      <c r="E438" s="17"/>
      <c r="F438" s="17"/>
      <c r="G438" s="13"/>
      <c r="H438" s="17"/>
      <c r="I438" s="17"/>
      <c r="J438" s="17"/>
      <c r="K438" s="17"/>
      <c r="L438" s="17"/>
      <c r="M438" s="17">
        <f aca="true" t="shared" si="58" ref="M438:M444">SUM(C438:L438)</f>
        <v>0</v>
      </c>
      <c r="N438" s="18" t="str">
        <f t="shared" si="57"/>
        <v> </v>
      </c>
      <c r="O438" s="39"/>
    </row>
    <row r="439" spans="1:15" ht="12.75" customHeight="1">
      <c r="A439" s="16" t="s">
        <v>62</v>
      </c>
      <c r="B439" s="17">
        <v>95.6</v>
      </c>
      <c r="C439" s="17">
        <v>92</v>
      </c>
      <c r="D439" s="17">
        <v>97</v>
      </c>
      <c r="E439" s="17">
        <v>96</v>
      </c>
      <c r="F439" s="17">
        <v>99</v>
      </c>
      <c r="G439" s="17">
        <v>97</v>
      </c>
      <c r="H439" s="17">
        <v>95</v>
      </c>
      <c r="I439" s="28">
        <v>97</v>
      </c>
      <c r="J439" s="17">
        <v>97</v>
      </c>
      <c r="K439" s="17">
        <v>98</v>
      </c>
      <c r="L439" s="17">
        <v>97</v>
      </c>
      <c r="M439" s="17">
        <f t="shared" si="58"/>
        <v>965</v>
      </c>
      <c r="N439" s="18">
        <f t="shared" si="57"/>
        <v>96.5</v>
      </c>
      <c r="O439" s="39"/>
    </row>
    <row r="440" spans="1:15" ht="12.75" customHeight="1">
      <c r="A440" s="16" t="s">
        <v>63</v>
      </c>
      <c r="B440" s="18">
        <v>95.4</v>
      </c>
      <c r="C440" s="17">
        <v>96</v>
      </c>
      <c r="D440" s="26">
        <v>97</v>
      </c>
      <c r="E440" s="26">
        <v>95</v>
      </c>
      <c r="F440" s="26">
        <v>97</v>
      </c>
      <c r="G440" s="26">
        <v>93</v>
      </c>
      <c r="H440" s="26">
        <v>91</v>
      </c>
      <c r="I440" s="26">
        <v>96</v>
      </c>
      <c r="J440" s="26">
        <v>95</v>
      </c>
      <c r="K440" s="26">
        <v>95</v>
      </c>
      <c r="L440" s="26">
        <v>91</v>
      </c>
      <c r="M440" s="17">
        <f t="shared" si="58"/>
        <v>946</v>
      </c>
      <c r="N440" s="18">
        <f t="shared" si="57"/>
        <v>94.6</v>
      </c>
      <c r="O440" s="39"/>
    </row>
    <row r="441" spans="1:15" ht="12.75" customHeight="1">
      <c r="A441" s="16" t="s">
        <v>64</v>
      </c>
      <c r="B441" s="17">
        <v>94.5</v>
      </c>
      <c r="C441" s="17">
        <v>93</v>
      </c>
      <c r="D441" s="26">
        <v>97</v>
      </c>
      <c r="E441" s="26">
        <v>97</v>
      </c>
      <c r="F441" s="26">
        <v>95</v>
      </c>
      <c r="G441" s="26">
        <v>95</v>
      </c>
      <c r="H441" s="26">
        <v>94</v>
      </c>
      <c r="I441" s="26">
        <v>97</v>
      </c>
      <c r="J441" s="26">
        <v>98</v>
      </c>
      <c r="K441" s="26">
        <v>93</v>
      </c>
      <c r="L441" s="26">
        <v>92</v>
      </c>
      <c r="M441" s="17">
        <f t="shared" si="58"/>
        <v>951</v>
      </c>
      <c r="N441" s="18">
        <f t="shared" si="57"/>
        <v>95.1</v>
      </c>
      <c r="O441" s="39"/>
    </row>
    <row r="442" spans="1:15" ht="12.75" customHeight="1">
      <c r="A442" s="16" t="s">
        <v>146</v>
      </c>
      <c r="B442" s="17">
        <v>90.2</v>
      </c>
      <c r="C442" s="17">
        <v>89</v>
      </c>
      <c r="D442" s="26">
        <v>91</v>
      </c>
      <c r="E442" s="26"/>
      <c r="F442" s="26"/>
      <c r="G442" s="26"/>
      <c r="H442" s="26"/>
      <c r="I442" s="26"/>
      <c r="J442" s="26"/>
      <c r="K442" s="26"/>
      <c r="L442" s="26"/>
      <c r="M442" s="17">
        <f t="shared" si="58"/>
        <v>180</v>
      </c>
      <c r="N442" s="18">
        <f t="shared" si="57"/>
        <v>90</v>
      </c>
      <c r="O442" s="39"/>
    </row>
    <row r="443" spans="1:15" ht="12.75" customHeight="1">
      <c r="A443" s="16" t="s">
        <v>117</v>
      </c>
      <c r="B443" s="17">
        <v>89.8</v>
      </c>
      <c r="C443" s="17"/>
      <c r="D443" s="26"/>
      <c r="E443" s="26">
        <v>94</v>
      </c>
      <c r="F443" s="26">
        <v>91</v>
      </c>
      <c r="G443" s="26">
        <v>96</v>
      </c>
      <c r="H443" s="26">
        <v>90</v>
      </c>
      <c r="I443" s="26">
        <v>92</v>
      </c>
      <c r="J443" s="26">
        <v>96</v>
      </c>
      <c r="K443" s="26">
        <v>94</v>
      </c>
      <c r="L443" s="26">
        <v>87</v>
      </c>
      <c r="M443" s="17">
        <f t="shared" si="58"/>
        <v>740</v>
      </c>
      <c r="N443" s="18">
        <f>IF(COUNT(C443:L443),AVERAGE(C443:L443)," ")</f>
        <v>92.5</v>
      </c>
      <c r="O443" s="39"/>
    </row>
    <row r="444" spans="1:15" ht="12.75" customHeight="1">
      <c r="A444" s="6"/>
      <c r="B444" s="18">
        <f>SUM(B438:B441)</f>
        <v>381.5</v>
      </c>
      <c r="C444" s="17">
        <f>SUM(C438:C442)</f>
        <v>370</v>
      </c>
      <c r="D444" s="17">
        <f>SUM(D438:D442)</f>
        <v>382</v>
      </c>
      <c r="E444" s="17">
        <f aca="true" t="shared" si="59" ref="E444:L444">SUM(E438:E443)</f>
        <v>382</v>
      </c>
      <c r="F444" s="17">
        <f t="shared" si="59"/>
        <v>382</v>
      </c>
      <c r="G444" s="17">
        <f t="shared" si="59"/>
        <v>381</v>
      </c>
      <c r="H444" s="17">
        <f t="shared" si="59"/>
        <v>370</v>
      </c>
      <c r="I444" s="17">
        <f t="shared" si="59"/>
        <v>382</v>
      </c>
      <c r="J444" s="17">
        <f t="shared" si="59"/>
        <v>386</v>
      </c>
      <c r="K444" s="17">
        <f t="shared" si="59"/>
        <v>380</v>
      </c>
      <c r="L444" s="17">
        <f t="shared" si="59"/>
        <v>367</v>
      </c>
      <c r="M444" s="17">
        <f t="shared" si="58"/>
        <v>3782</v>
      </c>
      <c r="N444" s="18"/>
      <c r="O444" s="39"/>
    </row>
    <row r="445" spans="1:15" ht="12.75" customHeight="1">
      <c r="A445" s="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39"/>
    </row>
    <row r="446" spans="1:15" ht="12.75" customHeight="1">
      <c r="A446" s="6"/>
      <c r="B446" s="17"/>
      <c r="C446" s="17"/>
      <c r="D446" s="22" t="s">
        <v>7</v>
      </c>
      <c r="E446" s="19" t="s">
        <v>8</v>
      </c>
      <c r="F446" s="19" t="s">
        <v>9</v>
      </c>
      <c r="G446" s="19" t="s">
        <v>10</v>
      </c>
      <c r="H446" s="19" t="s">
        <v>11</v>
      </c>
      <c r="I446" s="19" t="s">
        <v>12</v>
      </c>
      <c r="J446" s="17"/>
      <c r="K446" s="17"/>
      <c r="L446" s="17"/>
      <c r="M446" s="17"/>
      <c r="N446" s="17"/>
      <c r="O446" s="39"/>
    </row>
    <row r="447" spans="1:15" ht="12.75" customHeight="1">
      <c r="A447" s="15" t="str">
        <f>+A419</f>
        <v>Bodmin A</v>
      </c>
      <c r="B447" s="17"/>
      <c r="C447" s="17"/>
      <c r="D447" s="26">
        <f>+J411</f>
        <v>10</v>
      </c>
      <c r="E447" s="26">
        <v>7</v>
      </c>
      <c r="F447" s="26">
        <v>0</v>
      </c>
      <c r="G447" s="26">
        <v>2</v>
      </c>
      <c r="H447" s="26">
        <v>15</v>
      </c>
      <c r="I447" s="26">
        <f>+M424</f>
        <v>3852</v>
      </c>
      <c r="J447" s="17"/>
      <c r="K447" s="17"/>
      <c r="L447" s="17"/>
      <c r="M447" s="17"/>
      <c r="N447" s="17"/>
      <c r="O447" s="39"/>
    </row>
    <row r="448" spans="1:15" ht="12.75" customHeight="1">
      <c r="A448" s="15" t="str">
        <f>+A425</f>
        <v>Helston A</v>
      </c>
      <c r="B448" s="17"/>
      <c r="C448" s="17"/>
      <c r="D448" s="26">
        <f>+J411</f>
        <v>10</v>
      </c>
      <c r="E448" s="26">
        <v>5</v>
      </c>
      <c r="F448" s="26">
        <v>0</v>
      </c>
      <c r="G448" s="26">
        <v>4</v>
      </c>
      <c r="H448" s="26">
        <v>13</v>
      </c>
      <c r="I448" s="26">
        <f>+M430</f>
        <v>3829</v>
      </c>
      <c r="J448" s="17"/>
      <c r="K448" s="17"/>
      <c r="L448" s="17"/>
      <c r="M448" s="17"/>
      <c r="N448" s="17"/>
      <c r="O448" s="39"/>
    </row>
    <row r="449" spans="1:15" ht="12.75" customHeight="1">
      <c r="A449" s="15" t="str">
        <f>+A431</f>
        <v>City of Truro C</v>
      </c>
      <c r="B449" s="17"/>
      <c r="C449" s="17"/>
      <c r="D449" s="26">
        <f>+J411</f>
        <v>10</v>
      </c>
      <c r="E449" s="26">
        <v>4</v>
      </c>
      <c r="F449" s="26">
        <v>0</v>
      </c>
      <c r="G449" s="26">
        <v>5</v>
      </c>
      <c r="H449" s="26">
        <v>10</v>
      </c>
      <c r="I449" s="26">
        <f>+M436</f>
        <v>3828</v>
      </c>
      <c r="J449" s="17"/>
      <c r="K449" s="17"/>
      <c r="L449" s="17"/>
      <c r="M449" s="17"/>
      <c r="N449" s="17"/>
      <c r="O449" s="39"/>
    </row>
    <row r="450" spans="1:15" ht="12.75" customHeight="1">
      <c r="A450" s="15" t="str">
        <f>+A437</f>
        <v>Penzance &amp; St. Ives B</v>
      </c>
      <c r="B450" s="17"/>
      <c r="C450" s="17"/>
      <c r="D450" s="26">
        <f>+J411</f>
        <v>10</v>
      </c>
      <c r="E450" s="26">
        <v>2</v>
      </c>
      <c r="F450" s="26">
        <v>0</v>
      </c>
      <c r="G450" s="26">
        <v>7</v>
      </c>
      <c r="H450" s="26">
        <f>+E450*2+F450</f>
        <v>4</v>
      </c>
      <c r="I450" s="26">
        <f>+M444</f>
        <v>3782</v>
      </c>
      <c r="J450" s="17"/>
      <c r="K450" s="17"/>
      <c r="L450" s="17"/>
      <c r="M450" s="17"/>
      <c r="N450" s="17"/>
      <c r="O450" s="39"/>
    </row>
    <row r="451" spans="1:15" ht="12.75" customHeight="1">
      <c r="A451" s="69"/>
      <c r="B451" s="44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9"/>
    </row>
    <row r="452" spans="1:15" ht="12.75" customHeight="1">
      <c r="A452" s="41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9"/>
    </row>
    <row r="453" spans="1:15" ht="12.75" customHeight="1">
      <c r="A453" s="41"/>
      <c r="B453" s="35"/>
      <c r="C453" s="35"/>
      <c r="D453" s="35"/>
      <c r="E453" s="35"/>
      <c r="F453" s="35"/>
      <c r="G453" s="35"/>
      <c r="H453" s="54"/>
      <c r="I453" s="35"/>
      <c r="J453" s="35"/>
      <c r="K453" s="35"/>
      <c r="L453" s="35"/>
      <c r="M453" s="35"/>
      <c r="N453" s="35"/>
      <c r="O453" s="39"/>
    </row>
    <row r="454" spans="1:15" ht="12.75" customHeight="1">
      <c r="A454" s="41"/>
      <c r="B454" s="36"/>
      <c r="C454" s="35"/>
      <c r="D454" s="38"/>
      <c r="E454" s="38"/>
      <c r="F454" s="68"/>
      <c r="G454" s="38"/>
      <c r="H454" s="38"/>
      <c r="I454" s="38"/>
      <c r="J454" s="38"/>
      <c r="K454" s="38"/>
      <c r="L454" s="38"/>
      <c r="M454" s="35"/>
      <c r="N454" s="35"/>
      <c r="O454" s="39"/>
    </row>
    <row r="455" spans="1:15" ht="12.75" customHeight="1">
      <c r="A455" s="41"/>
      <c r="B455" s="35"/>
      <c r="C455" s="35"/>
      <c r="D455" s="38"/>
      <c r="E455" s="38"/>
      <c r="F455" s="38"/>
      <c r="G455" s="38"/>
      <c r="H455" s="38"/>
      <c r="I455" s="38"/>
      <c r="J455" s="38"/>
      <c r="K455" s="38"/>
      <c r="L455" s="68"/>
      <c r="M455" s="35"/>
      <c r="N455" s="35"/>
      <c r="O455" s="39"/>
    </row>
    <row r="456" spans="1:15" ht="12.75" customHeight="1">
      <c r="A456" s="59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9"/>
    </row>
    <row r="457" spans="1:15" ht="12.75" customHeight="1">
      <c r="A457" s="59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9"/>
    </row>
    <row r="458" spans="1:15" ht="12.75" customHeight="1">
      <c r="A458" s="59"/>
      <c r="B458" s="35"/>
      <c r="C458" s="35"/>
      <c r="D458" s="70"/>
      <c r="E458" s="44"/>
      <c r="F458" s="44"/>
      <c r="G458" s="44"/>
      <c r="H458" s="44"/>
      <c r="I458" s="44"/>
      <c r="J458" s="35"/>
      <c r="K458" s="35"/>
      <c r="L458" s="35"/>
      <c r="M458" s="35"/>
      <c r="N458" s="35"/>
      <c r="O458" s="39"/>
    </row>
    <row r="459" spans="1:15" ht="12.75" customHeight="1">
      <c r="A459" s="71"/>
      <c r="B459" s="35"/>
      <c r="C459" s="35"/>
      <c r="D459" s="38"/>
      <c r="E459" s="38"/>
      <c r="F459" s="38"/>
      <c r="G459" s="38"/>
      <c r="H459" s="38"/>
      <c r="I459" s="38"/>
      <c r="J459" s="35"/>
      <c r="K459" s="35"/>
      <c r="L459" s="35"/>
      <c r="M459" s="35"/>
      <c r="N459" s="35"/>
      <c r="O459" s="39"/>
    </row>
    <row r="460" spans="1:15" ht="12.75" customHeight="1">
      <c r="A460" s="71"/>
      <c r="B460" s="35"/>
      <c r="C460" s="35"/>
      <c r="D460" s="38"/>
      <c r="E460" s="38"/>
      <c r="F460" s="38"/>
      <c r="G460" s="38"/>
      <c r="H460" s="38"/>
      <c r="I460" s="38"/>
      <c r="J460" s="35"/>
      <c r="K460" s="35"/>
      <c r="L460" s="35"/>
      <c r="M460" s="35"/>
      <c r="N460" s="35"/>
      <c r="O460" s="39"/>
    </row>
    <row r="461" spans="1:15" ht="12.75" customHeight="1">
      <c r="A461" s="71"/>
      <c r="B461" s="35"/>
      <c r="C461" s="35"/>
      <c r="D461" s="38"/>
      <c r="E461" s="38"/>
      <c r="F461" s="38"/>
      <c r="G461" s="38"/>
      <c r="H461" s="38"/>
      <c r="I461" s="38"/>
      <c r="J461" s="35"/>
      <c r="K461" s="35"/>
      <c r="L461" s="35"/>
      <c r="M461" s="35"/>
      <c r="N461" s="35"/>
      <c r="O461" s="39"/>
    </row>
    <row r="462" spans="1:15" ht="12.75" customHeight="1">
      <c r="A462" s="71"/>
      <c r="B462" s="35"/>
      <c r="C462" s="35"/>
      <c r="D462" s="38"/>
      <c r="E462" s="38"/>
      <c r="F462" s="38"/>
      <c r="G462" s="38"/>
      <c r="H462" s="38"/>
      <c r="I462" s="38"/>
      <c r="J462" s="35"/>
      <c r="K462" s="35"/>
      <c r="L462" s="35"/>
      <c r="M462" s="35"/>
      <c r="N462" s="35"/>
      <c r="O462" s="39"/>
    </row>
    <row r="463" spans="1:15" ht="12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1:15" ht="12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1:15" ht="12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1:15" ht="12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1:15" ht="12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1:15" ht="12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1:15" ht="12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1:15" ht="12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1:15" ht="12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1:15" ht="12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1:15" ht="12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1:15" ht="12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1:15" ht="12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1:15" ht="12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1:15" ht="12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1:15" ht="12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1:15" ht="12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1:15" ht="12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1:15" ht="12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 ht="12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1:15" ht="12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ht="12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ht="12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ht="12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ht="12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ht="12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ht="12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ht="12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ht="12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ht="12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ht="12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ht="12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ht="12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ht="12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ht="12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ht="12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ht="12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ht="12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80"/>
  <sheetViews>
    <sheetView workbookViewId="0" topLeftCell="A391">
      <selection activeCell="O391" sqref="O391"/>
    </sheetView>
  </sheetViews>
  <sheetFormatPr defaultColWidth="8.8515625" defaultRowHeight="12.75"/>
  <cols>
    <col min="1" max="1" width="17.1406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38</v>
      </c>
    </row>
    <row r="6" spans="1:10" ht="12.75" customHeight="1">
      <c r="A6" s="39"/>
      <c r="F6" s="48" t="s">
        <v>25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2" t="str">
        <f>+A13</f>
        <v>Liskeard A</v>
      </c>
      <c r="C8" s="9"/>
      <c r="D8" s="4"/>
      <c r="E8" s="4"/>
      <c r="F8" s="13">
        <f>+C18</f>
        <v>384</v>
      </c>
      <c r="H8" s="48" t="s">
        <v>150</v>
      </c>
      <c r="J8" s="2" t="str">
        <f>+A31</f>
        <v>Holmans A</v>
      </c>
      <c r="L8" s="2"/>
      <c r="M8" s="2"/>
      <c r="N8" s="13">
        <f>+C36</f>
        <v>383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32" t="str">
        <f>+A19</f>
        <v>Falmouth </v>
      </c>
      <c r="C10" s="11"/>
      <c r="D10" s="7"/>
      <c r="E10" s="7"/>
      <c r="F10" s="13">
        <f>+C24</f>
        <v>386</v>
      </c>
      <c r="H10" s="48" t="s">
        <v>150</v>
      </c>
      <c r="J10" s="10" t="str">
        <f>+A25</f>
        <v>City of Truro D</v>
      </c>
      <c r="L10" s="5"/>
      <c r="M10" s="5"/>
      <c r="N10" s="13">
        <f>+C30</f>
        <v>375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2" t="s">
        <v>15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87</v>
      </c>
      <c r="B14" s="18">
        <v>97</v>
      </c>
      <c r="C14" s="17">
        <v>98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98</v>
      </c>
      <c r="N14" s="18">
        <f>IF(COUNT(C14:L14),AVERAGE(C14:L14)," ")</f>
        <v>98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88</v>
      </c>
      <c r="B15" s="17">
        <v>94.7</v>
      </c>
      <c r="C15" s="28">
        <v>95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95</v>
      </c>
      <c r="N15" s="18">
        <f aca="true" t="shared" si="0" ref="N15:N29">IF(COUNT(C15:L15),AVERAGE(C15:L15)," ")</f>
        <v>95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89</v>
      </c>
      <c r="B16" s="17">
        <v>94.4</v>
      </c>
      <c r="C16" s="17">
        <v>94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94</v>
      </c>
      <c r="N16" s="18">
        <f t="shared" si="0"/>
        <v>94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90</v>
      </c>
      <c r="B17" s="31">
        <v>93.6</v>
      </c>
      <c r="C17" s="17">
        <v>97</v>
      </c>
      <c r="D17" s="26"/>
      <c r="E17" s="26"/>
      <c r="F17" s="26"/>
      <c r="G17" s="26"/>
      <c r="H17" s="26"/>
      <c r="I17" s="26"/>
      <c r="J17" s="26"/>
      <c r="K17" s="26"/>
      <c r="L17" s="26"/>
      <c r="M17" s="17">
        <f>SUM(C17:L17)</f>
        <v>97</v>
      </c>
      <c r="N17" s="18">
        <f t="shared" si="0"/>
        <v>97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/>
      <c r="B18" s="18">
        <f>SUM(B14:B17)</f>
        <v>379.70000000000005</v>
      </c>
      <c r="C18" s="17">
        <f aca="true" t="shared" si="1" ref="C18:L18">SUM(C14:C17)</f>
        <v>384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>SUM(C18:L18)</f>
        <v>384</v>
      </c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77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41" t="s">
        <v>91</v>
      </c>
      <c r="B20" s="36">
        <v>96.8</v>
      </c>
      <c r="C20" s="35">
        <v>97</v>
      </c>
      <c r="D20" s="17">
        <v>98</v>
      </c>
      <c r="E20" s="17"/>
      <c r="F20" s="17"/>
      <c r="G20" s="17"/>
      <c r="H20" s="17"/>
      <c r="I20" s="17"/>
      <c r="J20" s="17"/>
      <c r="K20" s="17"/>
      <c r="L20" s="17"/>
      <c r="M20" s="17">
        <f>SUM(C20:L20)</f>
        <v>195</v>
      </c>
      <c r="N20" s="18">
        <f t="shared" si="0"/>
        <v>97.5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41" t="s">
        <v>92</v>
      </c>
      <c r="B21" s="36">
        <v>95.1</v>
      </c>
      <c r="C21" s="35">
        <v>96</v>
      </c>
      <c r="D21" s="17">
        <v>98</v>
      </c>
      <c r="E21" s="17"/>
      <c r="F21" s="17"/>
      <c r="G21" s="17"/>
      <c r="H21" s="17"/>
      <c r="I21" s="17"/>
      <c r="J21" s="17"/>
      <c r="K21" s="17"/>
      <c r="L21" s="17"/>
      <c r="M21" s="17">
        <f>SUM(C21:L21)</f>
        <v>194</v>
      </c>
      <c r="N21" s="18">
        <f t="shared" si="0"/>
        <v>97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41" t="s">
        <v>93</v>
      </c>
      <c r="B22" s="36">
        <v>94.1</v>
      </c>
      <c r="C22" s="35">
        <v>97</v>
      </c>
      <c r="D22" s="26">
        <v>93</v>
      </c>
      <c r="E22" s="26"/>
      <c r="F22" s="26"/>
      <c r="G22" s="26"/>
      <c r="H22" s="26"/>
      <c r="I22" s="26"/>
      <c r="J22" s="26"/>
      <c r="K22" s="26"/>
      <c r="L22" s="26"/>
      <c r="M22" s="17">
        <f>SUM(C22:L22)</f>
        <v>190</v>
      </c>
      <c r="N22" s="18">
        <f t="shared" si="0"/>
        <v>95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41" t="s">
        <v>94</v>
      </c>
      <c r="B23" s="36">
        <v>91.4</v>
      </c>
      <c r="C23" s="35">
        <v>96</v>
      </c>
      <c r="D23" s="26">
        <v>93</v>
      </c>
      <c r="E23" s="26"/>
      <c r="F23" s="26"/>
      <c r="G23" s="26"/>
      <c r="H23" s="26"/>
      <c r="I23" s="26"/>
      <c r="J23" s="26"/>
      <c r="K23" s="26"/>
      <c r="L23" s="26"/>
      <c r="M23" s="17">
        <f>SUM(C23:L23)</f>
        <v>189</v>
      </c>
      <c r="N23" s="18">
        <f t="shared" si="0"/>
        <v>94.5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23"/>
      <c r="B24" s="31">
        <f>SUM(B20:B23)</f>
        <v>377.4</v>
      </c>
      <c r="C24" s="17">
        <f aca="true" t="shared" si="2" ref="C24:L24">SUM(C20:C23)</f>
        <v>386</v>
      </c>
      <c r="D24" s="17">
        <f t="shared" si="2"/>
        <v>382</v>
      </c>
      <c r="E24" s="17">
        <f t="shared" si="2"/>
        <v>0</v>
      </c>
      <c r="F24" s="17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>SUM(C24:L24)</f>
        <v>768</v>
      </c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9" t="s">
        <v>78</v>
      </c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 t="str">
        <f t="shared" si="0"/>
        <v> 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16" t="s">
        <v>83</v>
      </c>
      <c r="B26" s="18">
        <v>94.6</v>
      </c>
      <c r="C26" s="17">
        <v>91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f>SUM(C26:L26)</f>
        <v>91</v>
      </c>
      <c r="N26" s="18">
        <f t="shared" si="0"/>
        <v>91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16" t="s">
        <v>84</v>
      </c>
      <c r="B27" s="17">
        <v>94.1</v>
      </c>
      <c r="C27" s="28">
        <v>93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>SUM(C27:L27)</f>
        <v>93</v>
      </c>
      <c r="N27" s="18">
        <f t="shared" si="0"/>
        <v>93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16" t="s">
        <v>85</v>
      </c>
      <c r="B28" s="18">
        <v>93.9</v>
      </c>
      <c r="C28" s="17">
        <v>94</v>
      </c>
      <c r="D28" s="26"/>
      <c r="E28" s="26"/>
      <c r="F28" s="26"/>
      <c r="G28" s="26"/>
      <c r="H28" s="26"/>
      <c r="I28" s="26"/>
      <c r="J28" s="26"/>
      <c r="K28" s="26"/>
      <c r="L28" s="26"/>
      <c r="M28" s="17">
        <f>SUM(C28:L28)</f>
        <v>94</v>
      </c>
      <c r="N28" s="18">
        <f t="shared" si="0"/>
        <v>94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16" t="s">
        <v>86</v>
      </c>
      <c r="B29" s="17">
        <v>94</v>
      </c>
      <c r="C29" s="17">
        <v>97</v>
      </c>
      <c r="D29" s="26"/>
      <c r="E29" s="26"/>
      <c r="F29" s="26"/>
      <c r="G29" s="26"/>
      <c r="H29" s="26"/>
      <c r="I29" s="26"/>
      <c r="J29" s="26"/>
      <c r="K29" s="26"/>
      <c r="L29" s="26"/>
      <c r="M29" s="17">
        <f>SUM(C29:L29)</f>
        <v>97</v>
      </c>
      <c r="N29" s="18">
        <f t="shared" si="0"/>
        <v>97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16"/>
      <c r="B30" s="18">
        <f>SUM(B26:B29)</f>
        <v>376.6</v>
      </c>
      <c r="C30" s="17">
        <f aca="true" t="shared" si="3" ref="C30:L30">SUM(C26:C29)</f>
        <v>375</v>
      </c>
      <c r="D30" s="17">
        <f t="shared" si="3"/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>SUM(C30:L30)</f>
        <v>375</v>
      </c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29" t="s">
        <v>35</v>
      </c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 t="str">
        <f>IF(COUNT(C31:L31),AVERAGE(C31:L31)," ")</f>
        <v> 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27" t="s">
        <v>79</v>
      </c>
      <c r="B32" s="17">
        <v>97.2</v>
      </c>
      <c r="C32" s="17">
        <v>99</v>
      </c>
      <c r="D32" s="17"/>
      <c r="E32" s="17"/>
      <c r="F32" s="17"/>
      <c r="G32" s="17"/>
      <c r="H32" s="17"/>
      <c r="I32" s="17"/>
      <c r="J32" s="17"/>
      <c r="K32" s="17"/>
      <c r="L32" s="17"/>
      <c r="M32" s="17">
        <f>SUM(C32:L32)</f>
        <v>99</v>
      </c>
      <c r="N32" s="18">
        <f>IF(COUNT(C32:L32),AVERAGE(C32:L32)," ")</f>
        <v>99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27" t="s">
        <v>80</v>
      </c>
      <c r="B33" s="18">
        <v>95</v>
      </c>
      <c r="C33" s="47">
        <v>94</v>
      </c>
      <c r="D33" s="26"/>
      <c r="E33" s="26"/>
      <c r="F33" s="26"/>
      <c r="G33" s="26"/>
      <c r="H33" s="26"/>
      <c r="I33" s="26"/>
      <c r="J33" s="26"/>
      <c r="K33" s="26"/>
      <c r="L33" s="26"/>
      <c r="M33" s="17">
        <f>SUM(C33:L33)</f>
        <v>94</v>
      </c>
      <c r="N33" s="18">
        <f>IF(COUNT(C33:L33),AVERAGE(C33:L33)," ")</f>
        <v>94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27" t="s">
        <v>81</v>
      </c>
      <c r="B34" s="18">
        <v>92.1</v>
      </c>
      <c r="C34" s="26">
        <v>98</v>
      </c>
      <c r="D34" s="26"/>
      <c r="E34" s="26"/>
      <c r="F34" s="26"/>
      <c r="G34" s="26"/>
      <c r="H34" s="26"/>
      <c r="I34" s="26"/>
      <c r="J34" s="26"/>
      <c r="K34" s="26"/>
      <c r="L34" s="26"/>
      <c r="M34" s="17">
        <f>SUM(C34:L34)</f>
        <v>98</v>
      </c>
      <c r="N34" s="18">
        <f>IF(COUNT(C34:L34),AVERAGE(C34:L34)," ")</f>
        <v>98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27" t="s">
        <v>82</v>
      </c>
      <c r="B35" s="18">
        <v>92</v>
      </c>
      <c r="C35" s="17">
        <v>92</v>
      </c>
      <c r="D35" s="26"/>
      <c r="E35" s="26"/>
      <c r="F35" s="26"/>
      <c r="G35" s="26"/>
      <c r="H35" s="26"/>
      <c r="I35" s="26"/>
      <c r="J35" s="26"/>
      <c r="K35" s="26"/>
      <c r="L35" s="26"/>
      <c r="M35" s="17">
        <f>SUM(C35:L35)</f>
        <v>92</v>
      </c>
      <c r="N35" s="18">
        <f>IF(COUNT(C35:L35),AVERAGE(C35:L35)," ")</f>
        <v>92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27"/>
      <c r="B36" s="17">
        <f>SUM(B32:B35)</f>
        <v>376.29999999999995</v>
      </c>
      <c r="C36" s="17">
        <f aca="true" t="shared" si="4" ref="C36:L36">SUM(C32:C35)</f>
        <v>383</v>
      </c>
      <c r="D36" s="17">
        <f t="shared" si="4"/>
        <v>0</v>
      </c>
      <c r="E36" s="17">
        <f t="shared" si="4"/>
        <v>0</v>
      </c>
      <c r="F36" s="17">
        <f t="shared" si="4"/>
        <v>0</v>
      </c>
      <c r="G36" s="17">
        <f t="shared" si="4"/>
        <v>0</v>
      </c>
      <c r="H36" s="17">
        <f t="shared" si="4"/>
        <v>0</v>
      </c>
      <c r="I36" s="17">
        <f t="shared" si="4"/>
        <v>0</v>
      </c>
      <c r="J36" s="17">
        <f t="shared" si="4"/>
        <v>0</v>
      </c>
      <c r="K36" s="17">
        <f t="shared" si="4"/>
        <v>0</v>
      </c>
      <c r="L36" s="17">
        <f t="shared" si="4"/>
        <v>0</v>
      </c>
      <c r="M36" s="17">
        <f>SUM(C36:L36)</f>
        <v>383</v>
      </c>
      <c r="N36" s="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17"/>
      <c r="C38" s="17"/>
      <c r="D38" s="22" t="s">
        <v>7</v>
      </c>
      <c r="E38" s="19" t="s">
        <v>8</v>
      </c>
      <c r="F38" s="19" t="s">
        <v>9</v>
      </c>
      <c r="G38" s="19" t="s">
        <v>10</v>
      </c>
      <c r="H38" s="19" t="s">
        <v>11</v>
      </c>
      <c r="I38" s="19" t="s">
        <v>12</v>
      </c>
      <c r="J38" s="17"/>
      <c r="K38" s="17"/>
      <c r="L38" s="17"/>
      <c r="M38" s="17"/>
      <c r="N38" s="1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15" t="str">
        <f>+A19</f>
        <v>Falmouth </v>
      </c>
      <c r="B39" s="17"/>
      <c r="C39" s="17"/>
      <c r="D39" s="26">
        <f>+J6</f>
        <v>1</v>
      </c>
      <c r="E39" s="26">
        <v>1</v>
      </c>
      <c r="F39" s="26">
        <v>0</v>
      </c>
      <c r="G39" s="26">
        <v>0</v>
      </c>
      <c r="H39" s="26">
        <f>+E39*2+F39</f>
        <v>2</v>
      </c>
      <c r="I39" s="26">
        <f>+M24</f>
        <v>768</v>
      </c>
      <c r="J39" s="17"/>
      <c r="K39" s="17"/>
      <c r="L39" s="17"/>
      <c r="M39" s="17"/>
      <c r="N39" s="1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15" t="str">
        <f>+A13</f>
        <v>Liskeard A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+M18</f>
        <v>384</v>
      </c>
      <c r="J40" s="17"/>
      <c r="K40" s="17"/>
      <c r="L40" s="17"/>
      <c r="M40" s="17"/>
      <c r="N40" s="1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+A31</f>
        <v>Holmans A</v>
      </c>
      <c r="B41" s="17"/>
      <c r="C41" s="17"/>
      <c r="D41" s="26">
        <f>+J6</f>
        <v>1</v>
      </c>
      <c r="E41" s="26">
        <v>0</v>
      </c>
      <c r="F41" s="26">
        <v>0</v>
      </c>
      <c r="G41" s="26">
        <v>1</v>
      </c>
      <c r="H41" s="26">
        <f>+E41*2+F41</f>
        <v>0</v>
      </c>
      <c r="I41" s="26">
        <f>+M36</f>
        <v>383</v>
      </c>
      <c r="J41" s="17"/>
      <c r="K41" s="17"/>
      <c r="L41" s="17"/>
      <c r="M41" s="17"/>
      <c r="N41" s="1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+A25</f>
        <v>City of Truro D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+M30</f>
        <v>375</v>
      </c>
      <c r="J42" s="17"/>
      <c r="K42" s="17"/>
      <c r="L42" s="17"/>
      <c r="M42" s="17"/>
      <c r="N42" s="1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0:28" ht="12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5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5:28" ht="12.75" customHeight="1">
      <c r="O45" s="5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>
      <c r="A46" s="8"/>
      <c r="B46" s="8"/>
      <c r="E46" s="48" t="s">
        <v>5</v>
      </c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8"/>
      <c r="B47" s="8"/>
      <c r="F47" s="48" t="s">
        <v>6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5:28" ht="12.75" customHeight="1">
      <c r="E48" s="1"/>
      <c r="G48" s="48" t="s">
        <v>4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7:28" ht="12.75" customHeight="1">
      <c r="G49" s="48" t="s">
        <v>38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customHeight="1">
      <c r="A50" s="39"/>
      <c r="F50" s="48" t="s">
        <v>25</v>
      </c>
      <c r="J50" s="13">
        <v>2</v>
      </c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4:28" ht="12.75" customHeight="1">
      <c r="D51" s="4"/>
      <c r="E51" s="4"/>
      <c r="F51" s="2"/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>
      <c r="A52" s="2"/>
      <c r="B52" s="2" t="str">
        <f>+A57</f>
        <v>Liskeard A</v>
      </c>
      <c r="C52" s="9"/>
      <c r="D52" s="4"/>
      <c r="E52" s="4"/>
      <c r="F52" s="13">
        <f>+D62</f>
        <v>375</v>
      </c>
      <c r="H52" s="48" t="s">
        <v>151</v>
      </c>
      <c r="J52" s="10" t="str">
        <f>+A69</f>
        <v>City of Truro D</v>
      </c>
      <c r="L52" s="5"/>
      <c r="M52" s="5"/>
      <c r="N52" s="13">
        <f>+D74</f>
        <v>381</v>
      </c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2"/>
      <c r="B53" s="2"/>
      <c r="C53" s="10"/>
      <c r="D53" s="4"/>
      <c r="E53" s="4"/>
      <c r="F53" s="2"/>
      <c r="H53" s="10"/>
      <c r="I53" s="2"/>
      <c r="J53" s="2"/>
      <c r="L53" s="2"/>
      <c r="M53" s="2"/>
      <c r="N53" s="2"/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6"/>
      <c r="B54" s="32" t="str">
        <f>+A63</f>
        <v>Falmouth </v>
      </c>
      <c r="C54" s="11"/>
      <c r="D54" s="7"/>
      <c r="E54" s="7"/>
      <c r="F54" s="13">
        <f>+D68</f>
        <v>382</v>
      </c>
      <c r="H54" s="48" t="s">
        <v>150</v>
      </c>
      <c r="J54" s="2" t="str">
        <f>+A75</f>
        <v>Holmans A</v>
      </c>
      <c r="L54" s="2"/>
      <c r="M54" s="2"/>
      <c r="N54" s="13">
        <f>+D80</f>
        <v>378</v>
      </c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6"/>
      <c r="C55" s="11"/>
      <c r="D55" s="7"/>
      <c r="E55" s="7"/>
      <c r="F55" s="5"/>
      <c r="G55" s="5"/>
      <c r="H55" s="12"/>
      <c r="I55" s="5"/>
      <c r="J55" s="5"/>
      <c r="K55" s="5"/>
      <c r="L55" s="5"/>
      <c r="M55" s="5"/>
      <c r="N55" s="5"/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4" t="s">
        <v>1</v>
      </c>
      <c r="C56" s="10" t="s">
        <v>3</v>
      </c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2" t="s">
        <v>15</v>
      </c>
      <c r="B57" s="4" t="s">
        <v>0</v>
      </c>
      <c r="C57" s="7">
        <v>1</v>
      </c>
      <c r="D57" s="7">
        <v>2</v>
      </c>
      <c r="E57" s="7">
        <v>3</v>
      </c>
      <c r="F57" s="7">
        <v>4</v>
      </c>
      <c r="G57" s="7">
        <v>5</v>
      </c>
      <c r="H57" s="7">
        <v>6</v>
      </c>
      <c r="I57" s="7">
        <v>7</v>
      </c>
      <c r="J57" s="7">
        <v>8</v>
      </c>
      <c r="K57" s="7">
        <v>9</v>
      </c>
      <c r="L57" s="7">
        <v>10</v>
      </c>
      <c r="M57" s="14" t="s">
        <v>2</v>
      </c>
      <c r="N57" s="14" t="s">
        <v>0</v>
      </c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16" t="s">
        <v>87</v>
      </c>
      <c r="B58" s="18">
        <v>97</v>
      </c>
      <c r="C58" s="17">
        <v>98</v>
      </c>
      <c r="D58" s="17">
        <v>96</v>
      </c>
      <c r="E58" s="17"/>
      <c r="F58" s="17"/>
      <c r="G58" s="17"/>
      <c r="H58" s="17"/>
      <c r="I58" s="17"/>
      <c r="J58" s="17"/>
      <c r="K58" s="17"/>
      <c r="L58" s="17"/>
      <c r="M58" s="17">
        <f>SUM(C58:L58)</f>
        <v>194</v>
      </c>
      <c r="N58" s="18">
        <f>IF(COUNT(C58:L58),AVERAGE(C58:L58)," ")</f>
        <v>97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88</v>
      </c>
      <c r="B59" s="17">
        <v>94.7</v>
      </c>
      <c r="C59" s="28">
        <v>95</v>
      </c>
      <c r="D59" s="17">
        <v>91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186</v>
      </c>
      <c r="N59" s="18">
        <f>IF(COUNT(C59:L59),AVERAGE(C59:L59)," ")</f>
        <v>93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89</v>
      </c>
      <c r="B60" s="17">
        <v>94.4</v>
      </c>
      <c r="C60" s="17">
        <v>94</v>
      </c>
      <c r="D60" s="26">
        <v>92</v>
      </c>
      <c r="E60" s="26"/>
      <c r="F60" s="26"/>
      <c r="G60" s="26"/>
      <c r="H60" s="26"/>
      <c r="I60" s="26"/>
      <c r="J60" s="26"/>
      <c r="K60" s="26"/>
      <c r="L60" s="26"/>
      <c r="M60" s="17">
        <f>SUM(C60:L60)</f>
        <v>186</v>
      </c>
      <c r="N60" s="18">
        <f>IF(COUNT(C60:L60),AVERAGE(C60:L60)," ")</f>
        <v>93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90</v>
      </c>
      <c r="B61" s="31">
        <v>93.6</v>
      </c>
      <c r="C61" s="17">
        <v>97</v>
      </c>
      <c r="D61" s="26">
        <v>96</v>
      </c>
      <c r="E61" s="26"/>
      <c r="F61" s="26"/>
      <c r="G61" s="26"/>
      <c r="H61" s="26"/>
      <c r="I61" s="26"/>
      <c r="J61" s="26"/>
      <c r="K61" s="26"/>
      <c r="L61" s="26"/>
      <c r="M61" s="17">
        <f>SUM(C61:L61)</f>
        <v>193</v>
      </c>
      <c r="N61" s="18">
        <f>IF(COUNT(C61:L61),AVERAGE(C61:L61)," ")</f>
        <v>96.5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16"/>
      <c r="B62" s="18">
        <f aca="true" t="shared" si="5" ref="B62:L62">SUM(B58:B61)</f>
        <v>379.70000000000005</v>
      </c>
      <c r="C62" s="17">
        <f t="shared" si="5"/>
        <v>384</v>
      </c>
      <c r="D62" s="17">
        <f t="shared" si="5"/>
        <v>375</v>
      </c>
      <c r="E62" s="17">
        <f t="shared" si="5"/>
        <v>0</v>
      </c>
      <c r="F62" s="17">
        <f t="shared" si="5"/>
        <v>0</v>
      </c>
      <c r="G62" s="17">
        <f t="shared" si="5"/>
        <v>0</v>
      </c>
      <c r="H62" s="17">
        <f t="shared" si="5"/>
        <v>0</v>
      </c>
      <c r="I62" s="17">
        <f t="shared" si="5"/>
        <v>0</v>
      </c>
      <c r="J62" s="17">
        <f t="shared" si="5"/>
        <v>0</v>
      </c>
      <c r="K62" s="17">
        <f t="shared" si="5"/>
        <v>0</v>
      </c>
      <c r="L62" s="17">
        <f t="shared" si="5"/>
        <v>0</v>
      </c>
      <c r="M62" s="17">
        <f>SUM(C62:L62)</f>
        <v>759</v>
      </c>
      <c r="N62" s="18"/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29" t="s">
        <v>77</v>
      </c>
      <c r="B63" s="1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 t="str">
        <f>IF(COUNT(C63:L63),AVERAGE(C63:L63)," ")</f>
        <v> </v>
      </c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41" t="s">
        <v>91</v>
      </c>
      <c r="B64" s="36">
        <v>96.8</v>
      </c>
      <c r="C64" s="35">
        <v>97</v>
      </c>
      <c r="D64" s="17">
        <v>98</v>
      </c>
      <c r="E64" s="17"/>
      <c r="F64" s="17"/>
      <c r="G64" s="17"/>
      <c r="H64" s="17"/>
      <c r="I64" s="17"/>
      <c r="J64" s="17"/>
      <c r="K64" s="17"/>
      <c r="L64" s="17"/>
      <c r="M64" s="17">
        <f>SUM(C64:L64)</f>
        <v>195</v>
      </c>
      <c r="N64" s="18">
        <f>IF(COUNT(C64:L64),AVERAGE(C64:L64)," ")</f>
        <v>97.5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41" t="s">
        <v>92</v>
      </c>
      <c r="B65" s="36">
        <v>95.1</v>
      </c>
      <c r="C65" s="35">
        <v>96</v>
      </c>
      <c r="D65" s="17">
        <v>98</v>
      </c>
      <c r="E65" s="17"/>
      <c r="F65" s="17"/>
      <c r="G65" s="17"/>
      <c r="H65" s="17"/>
      <c r="I65" s="17"/>
      <c r="J65" s="17"/>
      <c r="K65" s="17"/>
      <c r="L65" s="17"/>
      <c r="M65" s="17">
        <f>SUM(C65:L65)</f>
        <v>194</v>
      </c>
      <c r="N65" s="18">
        <f>IF(COUNT(C65:L65),AVERAGE(C65:L65)," ")</f>
        <v>97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41" t="s">
        <v>93</v>
      </c>
      <c r="B66" s="36">
        <v>94.1</v>
      </c>
      <c r="C66" s="35">
        <v>97</v>
      </c>
      <c r="D66" s="26">
        <v>93</v>
      </c>
      <c r="E66" s="26"/>
      <c r="F66" s="26"/>
      <c r="G66" s="26"/>
      <c r="H66" s="26"/>
      <c r="I66" s="26"/>
      <c r="J66" s="26"/>
      <c r="K66" s="26"/>
      <c r="L66" s="26"/>
      <c r="M66" s="17">
        <f>SUM(C66:L66)</f>
        <v>190</v>
      </c>
      <c r="N66" s="18">
        <f>IF(COUNT(C66:L66),AVERAGE(C66:L66)," ")</f>
        <v>95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41" t="s">
        <v>94</v>
      </c>
      <c r="B67" s="36">
        <v>91.4</v>
      </c>
      <c r="C67" s="35">
        <v>96</v>
      </c>
      <c r="D67" s="26">
        <v>93</v>
      </c>
      <c r="E67" s="26"/>
      <c r="F67" s="26"/>
      <c r="G67" s="26"/>
      <c r="H67" s="26"/>
      <c r="I67" s="26"/>
      <c r="J67" s="26"/>
      <c r="K67" s="26"/>
      <c r="L67" s="26"/>
      <c r="M67" s="17">
        <f>SUM(C67:L67)</f>
        <v>189</v>
      </c>
      <c r="N67" s="18">
        <f>IF(COUNT(C67:L67),AVERAGE(C67:L67)," ")</f>
        <v>94.5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23"/>
      <c r="B68" s="31">
        <f aca="true" t="shared" si="6" ref="B68:L68">SUM(B64:B67)</f>
        <v>377.4</v>
      </c>
      <c r="C68" s="17">
        <f t="shared" si="6"/>
        <v>386</v>
      </c>
      <c r="D68" s="17">
        <f t="shared" si="6"/>
        <v>382</v>
      </c>
      <c r="E68" s="17">
        <f t="shared" si="6"/>
        <v>0</v>
      </c>
      <c r="F68" s="17">
        <f t="shared" si="6"/>
        <v>0</v>
      </c>
      <c r="G68" s="17">
        <f t="shared" si="6"/>
        <v>0</v>
      </c>
      <c r="H68" s="17">
        <f t="shared" si="6"/>
        <v>0</v>
      </c>
      <c r="I68" s="17">
        <f t="shared" si="6"/>
        <v>0</v>
      </c>
      <c r="J68" s="17">
        <f t="shared" si="6"/>
        <v>0</v>
      </c>
      <c r="K68" s="17">
        <f t="shared" si="6"/>
        <v>0</v>
      </c>
      <c r="L68" s="17">
        <f t="shared" si="6"/>
        <v>0</v>
      </c>
      <c r="M68" s="17">
        <f>SUM(C68:L68)</f>
        <v>768</v>
      </c>
      <c r="N68" s="18"/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29" t="s">
        <v>78</v>
      </c>
      <c r="B69" s="19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8" t="str">
        <f>IF(COUNT(C69:L69),AVERAGE(C69:L69)," ")</f>
        <v> 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16" t="s">
        <v>83</v>
      </c>
      <c r="B70" s="18">
        <v>94.6</v>
      </c>
      <c r="C70" s="17">
        <v>91</v>
      </c>
      <c r="D70" s="17">
        <v>94</v>
      </c>
      <c r="E70" s="17"/>
      <c r="F70" s="17"/>
      <c r="G70" s="17"/>
      <c r="H70" s="17"/>
      <c r="I70" s="17"/>
      <c r="J70" s="17"/>
      <c r="K70" s="17"/>
      <c r="L70" s="17"/>
      <c r="M70" s="17">
        <f>SUM(C70:L70)</f>
        <v>185</v>
      </c>
      <c r="N70" s="18">
        <f>IF(COUNT(C70:L70),AVERAGE(C70:L70)," ")</f>
        <v>92.5</v>
      </c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16" t="s">
        <v>84</v>
      </c>
      <c r="B71" s="17">
        <v>94.1</v>
      </c>
      <c r="C71" s="28">
        <v>93</v>
      </c>
      <c r="D71" s="17">
        <v>94</v>
      </c>
      <c r="E71" s="17"/>
      <c r="F71" s="17"/>
      <c r="G71" s="17"/>
      <c r="H71" s="17"/>
      <c r="I71" s="17"/>
      <c r="J71" s="17"/>
      <c r="K71" s="17"/>
      <c r="L71" s="17"/>
      <c r="M71" s="17">
        <f>SUM(C71:L71)</f>
        <v>187</v>
      </c>
      <c r="N71" s="18">
        <f>IF(COUNT(C71:L71),AVERAGE(C71:L71)," ")</f>
        <v>93.5</v>
      </c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16" t="s">
        <v>85</v>
      </c>
      <c r="B72" s="18">
        <v>93.9</v>
      </c>
      <c r="C72" s="17">
        <v>94</v>
      </c>
      <c r="D72" s="26">
        <v>94</v>
      </c>
      <c r="E72" s="26"/>
      <c r="F72" s="26"/>
      <c r="G72" s="26"/>
      <c r="H72" s="26"/>
      <c r="I72" s="26"/>
      <c r="J72" s="26"/>
      <c r="K72" s="26"/>
      <c r="L72" s="26"/>
      <c r="M72" s="17">
        <f>SUM(C72:L72)</f>
        <v>188</v>
      </c>
      <c r="N72" s="18">
        <f>IF(COUNT(C72:L72),AVERAGE(C72:L72)," ")</f>
        <v>94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16" t="s">
        <v>86</v>
      </c>
      <c r="B73" s="17">
        <v>94</v>
      </c>
      <c r="C73" s="17">
        <v>97</v>
      </c>
      <c r="D73" s="26">
        <v>99</v>
      </c>
      <c r="E73" s="26"/>
      <c r="F73" s="26"/>
      <c r="G73" s="26"/>
      <c r="H73" s="26"/>
      <c r="I73" s="26"/>
      <c r="J73" s="26"/>
      <c r="K73" s="26"/>
      <c r="L73" s="26"/>
      <c r="M73" s="17">
        <f>SUM(C73:L73)</f>
        <v>196</v>
      </c>
      <c r="N73" s="18">
        <f>IF(COUNT(C73:L73),AVERAGE(C73:L73)," ")</f>
        <v>98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16"/>
      <c r="B74" s="18">
        <f aca="true" t="shared" si="7" ref="B74:L74">SUM(B70:B73)</f>
        <v>376.6</v>
      </c>
      <c r="C74" s="17">
        <f t="shared" si="7"/>
        <v>375</v>
      </c>
      <c r="D74" s="17">
        <f t="shared" si="7"/>
        <v>381</v>
      </c>
      <c r="E74" s="17">
        <f t="shared" si="7"/>
        <v>0</v>
      </c>
      <c r="F74" s="17">
        <f t="shared" si="7"/>
        <v>0</v>
      </c>
      <c r="G74" s="17">
        <f t="shared" si="7"/>
        <v>0</v>
      </c>
      <c r="H74" s="17">
        <f t="shared" si="7"/>
        <v>0</v>
      </c>
      <c r="I74" s="17">
        <f t="shared" si="7"/>
        <v>0</v>
      </c>
      <c r="J74" s="17">
        <f t="shared" si="7"/>
        <v>0</v>
      </c>
      <c r="K74" s="17">
        <f t="shared" si="7"/>
        <v>0</v>
      </c>
      <c r="L74" s="17">
        <f t="shared" si="7"/>
        <v>0</v>
      </c>
      <c r="M74" s="17">
        <f>SUM(C74:L74)</f>
        <v>756</v>
      </c>
      <c r="N74" s="18"/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29" t="s">
        <v>35</v>
      </c>
      <c r="B75" s="1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 t="str">
        <f>IF(COUNT(C75:L75),AVERAGE(C75:L75)," ")</f>
        <v> 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27" t="s">
        <v>79</v>
      </c>
      <c r="B76" s="17">
        <v>97.2</v>
      </c>
      <c r="C76" s="17">
        <v>99</v>
      </c>
      <c r="D76" s="17">
        <v>98</v>
      </c>
      <c r="E76" s="17"/>
      <c r="F76" s="17"/>
      <c r="G76" s="17"/>
      <c r="H76" s="17"/>
      <c r="I76" s="17"/>
      <c r="J76" s="17"/>
      <c r="K76" s="17"/>
      <c r="L76" s="17"/>
      <c r="M76" s="17">
        <f>SUM(C76:L76)</f>
        <v>197</v>
      </c>
      <c r="N76" s="18">
        <f>IF(COUNT(C76:L76),AVERAGE(C76:L76)," ")</f>
        <v>98.5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27" t="s">
        <v>80</v>
      </c>
      <c r="B77" s="18">
        <v>95</v>
      </c>
      <c r="C77" s="47">
        <v>94</v>
      </c>
      <c r="D77" s="26">
        <v>95</v>
      </c>
      <c r="E77" s="26"/>
      <c r="F77" s="26"/>
      <c r="G77" s="26"/>
      <c r="H77" s="26"/>
      <c r="I77" s="26"/>
      <c r="J77" s="26"/>
      <c r="K77" s="26"/>
      <c r="L77" s="26"/>
      <c r="M77" s="17">
        <f>SUM(C77:L77)</f>
        <v>189</v>
      </c>
      <c r="N77" s="18">
        <f>IF(COUNT(C77:L77),AVERAGE(C77:L77)," ")</f>
        <v>94.5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27" t="s">
        <v>81</v>
      </c>
      <c r="B78" s="18">
        <v>92.1</v>
      </c>
      <c r="C78" s="26">
        <v>98</v>
      </c>
      <c r="D78" s="26">
        <v>94</v>
      </c>
      <c r="E78" s="26"/>
      <c r="F78" s="26"/>
      <c r="G78" s="26"/>
      <c r="H78" s="26"/>
      <c r="I78" s="26"/>
      <c r="J78" s="26"/>
      <c r="K78" s="26"/>
      <c r="L78" s="26"/>
      <c r="M78" s="17">
        <f>SUM(C78:L78)</f>
        <v>192</v>
      </c>
      <c r="N78" s="18">
        <f>IF(COUNT(C78:L78),AVERAGE(C78:L78)," ")</f>
        <v>96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27" t="s">
        <v>82</v>
      </c>
      <c r="B79" s="18">
        <v>92</v>
      </c>
      <c r="C79" s="17">
        <v>92</v>
      </c>
      <c r="D79" s="26">
        <v>91</v>
      </c>
      <c r="E79" s="26"/>
      <c r="F79" s="26"/>
      <c r="G79" s="26"/>
      <c r="H79" s="26"/>
      <c r="I79" s="26"/>
      <c r="J79" s="26"/>
      <c r="K79" s="26"/>
      <c r="L79" s="26"/>
      <c r="M79" s="17">
        <f>SUM(C79:L79)</f>
        <v>183</v>
      </c>
      <c r="N79" s="18">
        <f>IF(COUNT(C79:L79),AVERAGE(C79:L79)," ")</f>
        <v>91.5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27"/>
      <c r="B80" s="17">
        <f aca="true" t="shared" si="8" ref="B80:L80">SUM(B76:B79)</f>
        <v>376.29999999999995</v>
      </c>
      <c r="C80" s="17">
        <f t="shared" si="8"/>
        <v>383</v>
      </c>
      <c r="D80" s="17">
        <f t="shared" si="8"/>
        <v>378</v>
      </c>
      <c r="E80" s="17">
        <f t="shared" si="8"/>
        <v>0</v>
      </c>
      <c r="F80" s="17">
        <f t="shared" si="8"/>
        <v>0</v>
      </c>
      <c r="G80" s="17">
        <f t="shared" si="8"/>
        <v>0</v>
      </c>
      <c r="H80" s="17">
        <f t="shared" si="8"/>
        <v>0</v>
      </c>
      <c r="I80" s="17">
        <f t="shared" si="8"/>
        <v>0</v>
      </c>
      <c r="J80" s="17">
        <f t="shared" si="8"/>
        <v>0</v>
      </c>
      <c r="K80" s="17">
        <f t="shared" si="8"/>
        <v>0</v>
      </c>
      <c r="L80" s="17">
        <f t="shared" si="8"/>
        <v>0</v>
      </c>
      <c r="M80" s="17">
        <f>SUM(C80:L80)</f>
        <v>761</v>
      </c>
      <c r="N80" s="18"/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6"/>
      <c r="B82" s="17"/>
      <c r="C82" s="17"/>
      <c r="D82" s="22" t="s">
        <v>7</v>
      </c>
      <c r="E82" s="19" t="s">
        <v>8</v>
      </c>
      <c r="F82" s="19" t="s">
        <v>9</v>
      </c>
      <c r="G82" s="19" t="s">
        <v>10</v>
      </c>
      <c r="H82" s="19" t="s">
        <v>11</v>
      </c>
      <c r="I82" s="19" t="s">
        <v>12</v>
      </c>
      <c r="J82" s="17"/>
      <c r="K82" s="17"/>
      <c r="L82" s="17"/>
      <c r="M82" s="17"/>
      <c r="N82" s="17"/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15" t="str">
        <f>+A63</f>
        <v>Falmouth </v>
      </c>
      <c r="B83" s="17"/>
      <c r="C83" s="17"/>
      <c r="D83" s="26">
        <f>+J50</f>
        <v>2</v>
      </c>
      <c r="E83" s="26">
        <v>2</v>
      </c>
      <c r="F83" s="26">
        <v>0</v>
      </c>
      <c r="G83" s="26">
        <v>0</v>
      </c>
      <c r="H83" s="26">
        <f>+E83*2+F83</f>
        <v>4</v>
      </c>
      <c r="I83" s="26">
        <f>+M68</f>
        <v>768</v>
      </c>
      <c r="J83" s="17"/>
      <c r="K83" s="17"/>
      <c r="L83" s="17"/>
      <c r="M83" s="17"/>
      <c r="N83" s="17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15" t="str">
        <f>+A57</f>
        <v>Liskeard A</v>
      </c>
      <c r="B84" s="17"/>
      <c r="C84" s="17"/>
      <c r="D84" s="26">
        <f>+J50</f>
        <v>2</v>
      </c>
      <c r="E84" s="26">
        <v>1</v>
      </c>
      <c r="F84" s="26">
        <v>0</v>
      </c>
      <c r="G84" s="26">
        <v>1</v>
      </c>
      <c r="H84" s="26">
        <f>+E84*2+F84</f>
        <v>2</v>
      </c>
      <c r="I84" s="26">
        <f>+M62</f>
        <v>759</v>
      </c>
      <c r="J84" s="17"/>
      <c r="K84" s="17"/>
      <c r="L84" s="17"/>
      <c r="M84" s="17"/>
      <c r="N84" s="17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15" t="str">
        <f>+A69</f>
        <v>City of Truro D</v>
      </c>
      <c r="B85" s="17"/>
      <c r="C85" s="17"/>
      <c r="D85" s="26">
        <f>+J50</f>
        <v>2</v>
      </c>
      <c r="E85" s="26">
        <v>1</v>
      </c>
      <c r="F85" s="26">
        <v>0</v>
      </c>
      <c r="G85" s="26">
        <v>1</v>
      </c>
      <c r="H85" s="26">
        <f>+E85*2+F85</f>
        <v>2</v>
      </c>
      <c r="I85" s="26">
        <f>+M74</f>
        <v>756</v>
      </c>
      <c r="J85" s="17"/>
      <c r="K85" s="17"/>
      <c r="L85" s="17"/>
      <c r="M85" s="17"/>
      <c r="N85" s="17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15" t="str">
        <f>+A75</f>
        <v>Holmans A</v>
      </c>
      <c r="B86" s="17"/>
      <c r="C86" s="17"/>
      <c r="D86" s="26">
        <f>+J50</f>
        <v>2</v>
      </c>
      <c r="E86" s="26">
        <v>0</v>
      </c>
      <c r="F86" s="26">
        <v>0</v>
      </c>
      <c r="G86" s="26">
        <v>2</v>
      </c>
      <c r="H86" s="26">
        <f>+E86*2+F86</f>
        <v>0</v>
      </c>
      <c r="I86" s="26">
        <f>+M80</f>
        <v>761</v>
      </c>
      <c r="J86" s="17"/>
      <c r="K86" s="17"/>
      <c r="L86" s="17"/>
      <c r="M86" s="17"/>
      <c r="N86" s="17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0:28" ht="12.75" customHeight="1">
      <c r="J87" s="39"/>
      <c r="K87" s="39"/>
      <c r="L87" s="39"/>
      <c r="M87" s="39"/>
      <c r="N87" s="39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8"/>
      <c r="B89" s="8"/>
      <c r="E89" s="48" t="s">
        <v>5</v>
      </c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8"/>
      <c r="B90" s="8"/>
      <c r="F90" s="48" t="s">
        <v>6</v>
      </c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5:28" ht="12.75" customHeight="1">
      <c r="E91" s="1"/>
      <c r="G91" s="48" t="s">
        <v>4</v>
      </c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7:28" ht="12.75" customHeight="1">
      <c r="G92" s="48" t="s">
        <v>38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>
      <c r="A93" s="39"/>
      <c r="F93" s="48" t="s">
        <v>25</v>
      </c>
      <c r="J93" s="13">
        <v>3</v>
      </c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4:28" ht="12.75" customHeight="1">
      <c r="D94" s="4"/>
      <c r="E94" s="4"/>
      <c r="F94" s="2"/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>
      <c r="A95" s="2"/>
      <c r="B95" s="2" t="str">
        <f>+A100</f>
        <v>Liskeard A</v>
      </c>
      <c r="C95" s="9"/>
      <c r="D95" s="4"/>
      <c r="E95" s="4"/>
      <c r="F95" s="13">
        <f>+E105</f>
        <v>385</v>
      </c>
      <c r="H95" s="48" t="s">
        <v>150</v>
      </c>
      <c r="J95" s="32" t="str">
        <f>+A106</f>
        <v>Falmouth </v>
      </c>
      <c r="K95" s="11"/>
      <c r="L95" s="7"/>
      <c r="M95" s="7"/>
      <c r="N95" s="13">
        <f>+E111</f>
        <v>380</v>
      </c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2"/>
      <c r="B96" s="2"/>
      <c r="C96" s="10"/>
      <c r="D96" s="4"/>
      <c r="E96" s="4"/>
      <c r="F96" s="2"/>
      <c r="H96" s="10"/>
      <c r="I96" s="2"/>
      <c r="J96" s="2"/>
      <c r="L96" s="2"/>
      <c r="M96" s="2"/>
      <c r="N96" s="2"/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6"/>
      <c r="B97" s="10" t="str">
        <f>+A112</f>
        <v>City of Truro D</v>
      </c>
      <c r="D97" s="5"/>
      <c r="E97" s="5"/>
      <c r="F97" s="13">
        <f>+E117</f>
        <v>384</v>
      </c>
      <c r="H97" s="48" t="s">
        <v>150</v>
      </c>
      <c r="J97" s="2" t="str">
        <f>+A118</f>
        <v>Holmans A</v>
      </c>
      <c r="L97" s="2"/>
      <c r="M97" s="2"/>
      <c r="N97" s="13">
        <f>+E123</f>
        <v>376</v>
      </c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6"/>
      <c r="B98" s="6"/>
      <c r="C98" s="11"/>
      <c r="D98" s="7"/>
      <c r="E98" s="7"/>
      <c r="F98" s="5"/>
      <c r="G98" s="5"/>
      <c r="H98" s="12"/>
      <c r="I98" s="5"/>
      <c r="J98" s="5"/>
      <c r="K98" s="5"/>
      <c r="L98" s="5"/>
      <c r="M98" s="5"/>
      <c r="N98" s="5"/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6"/>
      <c r="B99" s="4" t="s">
        <v>1</v>
      </c>
      <c r="C99" s="10" t="s">
        <v>3</v>
      </c>
      <c r="D99" s="7"/>
      <c r="E99" s="7"/>
      <c r="F99" s="5"/>
      <c r="G99" s="5"/>
      <c r="H99" s="12"/>
      <c r="I99" s="5"/>
      <c r="J99" s="5"/>
      <c r="K99" s="5"/>
      <c r="L99" s="5"/>
      <c r="M99" s="5"/>
      <c r="N99" s="5"/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2" t="s">
        <v>15</v>
      </c>
      <c r="B100" s="4" t="s">
        <v>0</v>
      </c>
      <c r="C100" s="7">
        <v>1</v>
      </c>
      <c r="D100" s="7">
        <v>2</v>
      </c>
      <c r="E100" s="7">
        <v>3</v>
      </c>
      <c r="F100" s="7">
        <v>4</v>
      </c>
      <c r="G100" s="7">
        <v>5</v>
      </c>
      <c r="H100" s="7">
        <v>6</v>
      </c>
      <c r="I100" s="7">
        <v>7</v>
      </c>
      <c r="J100" s="7">
        <v>8</v>
      </c>
      <c r="K100" s="7">
        <v>9</v>
      </c>
      <c r="L100" s="7">
        <v>10</v>
      </c>
      <c r="M100" s="14" t="s">
        <v>2</v>
      </c>
      <c r="N100" s="14" t="s">
        <v>0</v>
      </c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16" t="s">
        <v>87</v>
      </c>
      <c r="B101" s="18">
        <v>97</v>
      </c>
      <c r="C101" s="17">
        <v>98</v>
      </c>
      <c r="D101" s="17">
        <v>96</v>
      </c>
      <c r="E101" s="17">
        <v>97</v>
      </c>
      <c r="F101" s="17"/>
      <c r="G101" s="17"/>
      <c r="H101" s="17"/>
      <c r="I101" s="17"/>
      <c r="J101" s="17"/>
      <c r="K101" s="17"/>
      <c r="L101" s="17"/>
      <c r="M101" s="17">
        <f>SUM(C101:L101)</f>
        <v>291</v>
      </c>
      <c r="N101" s="18">
        <f>IF(COUNT(C101:L101),AVERAGE(C101:L101)," ")</f>
        <v>97</v>
      </c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16" t="s">
        <v>88</v>
      </c>
      <c r="B102" s="17">
        <v>94.7</v>
      </c>
      <c r="C102" s="28">
        <v>95</v>
      </c>
      <c r="D102" s="17">
        <v>91</v>
      </c>
      <c r="E102" s="17">
        <v>97</v>
      </c>
      <c r="F102" s="17"/>
      <c r="G102" s="17"/>
      <c r="H102" s="17"/>
      <c r="I102" s="17"/>
      <c r="J102" s="17"/>
      <c r="K102" s="17"/>
      <c r="L102" s="17"/>
      <c r="M102" s="17">
        <f>SUM(C102:L102)</f>
        <v>283</v>
      </c>
      <c r="N102" s="18">
        <f>IF(COUNT(C102:L102),AVERAGE(C102:L102)," ")</f>
        <v>94.33333333333333</v>
      </c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16" t="s">
        <v>89</v>
      </c>
      <c r="B103" s="17">
        <v>94.4</v>
      </c>
      <c r="C103" s="17">
        <v>94</v>
      </c>
      <c r="D103" s="26">
        <v>92</v>
      </c>
      <c r="E103" s="26">
        <v>93</v>
      </c>
      <c r="F103" s="26"/>
      <c r="G103" s="26"/>
      <c r="H103" s="26"/>
      <c r="I103" s="26"/>
      <c r="J103" s="26"/>
      <c r="K103" s="26"/>
      <c r="L103" s="26"/>
      <c r="M103" s="17">
        <f>SUM(C103:L103)</f>
        <v>279</v>
      </c>
      <c r="N103" s="18">
        <f>IF(COUNT(C103:L103),AVERAGE(C103:L103)," ")</f>
        <v>93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 t="s">
        <v>90</v>
      </c>
      <c r="B104" s="31">
        <v>93.6</v>
      </c>
      <c r="C104" s="17">
        <v>97</v>
      </c>
      <c r="D104" s="26">
        <v>96</v>
      </c>
      <c r="E104" s="26">
        <v>98</v>
      </c>
      <c r="F104" s="26"/>
      <c r="G104" s="26"/>
      <c r="H104" s="26"/>
      <c r="I104" s="26"/>
      <c r="J104" s="26"/>
      <c r="K104" s="26"/>
      <c r="L104" s="26"/>
      <c r="M104" s="17">
        <f>SUM(C104:L104)</f>
        <v>291</v>
      </c>
      <c r="N104" s="18">
        <f>IF(COUNT(C104:L104),AVERAGE(C104:L104)," ")</f>
        <v>97</v>
      </c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16"/>
      <c r="B105" s="18">
        <f aca="true" t="shared" si="9" ref="B105:L105">SUM(B101:B104)</f>
        <v>379.70000000000005</v>
      </c>
      <c r="C105" s="17">
        <f t="shared" si="9"/>
        <v>384</v>
      </c>
      <c r="D105" s="17">
        <f t="shared" si="9"/>
        <v>375</v>
      </c>
      <c r="E105" s="17">
        <f t="shared" si="9"/>
        <v>385</v>
      </c>
      <c r="F105" s="17">
        <f t="shared" si="9"/>
        <v>0</v>
      </c>
      <c r="G105" s="17">
        <f t="shared" si="9"/>
        <v>0</v>
      </c>
      <c r="H105" s="17">
        <f t="shared" si="9"/>
        <v>0</v>
      </c>
      <c r="I105" s="17">
        <f t="shared" si="9"/>
        <v>0</v>
      </c>
      <c r="J105" s="17">
        <f t="shared" si="9"/>
        <v>0</v>
      </c>
      <c r="K105" s="17">
        <f t="shared" si="9"/>
        <v>0</v>
      </c>
      <c r="L105" s="17">
        <f t="shared" si="9"/>
        <v>0</v>
      </c>
      <c r="M105" s="17">
        <f>SUM(C105:L105)</f>
        <v>1144</v>
      </c>
      <c r="N105" s="18"/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29" t="s">
        <v>77</v>
      </c>
      <c r="B106" s="19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 t="str">
        <f>IF(COUNT(C106:L106),AVERAGE(C106:L106)," ")</f>
        <v> </v>
      </c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41" t="s">
        <v>91</v>
      </c>
      <c r="B107" s="36">
        <v>96.8</v>
      </c>
      <c r="C107" s="35">
        <v>97</v>
      </c>
      <c r="D107" s="17">
        <v>98</v>
      </c>
      <c r="E107" s="17">
        <v>97</v>
      </c>
      <c r="F107" s="17"/>
      <c r="G107" s="17"/>
      <c r="H107" s="17"/>
      <c r="I107" s="17"/>
      <c r="J107" s="17"/>
      <c r="K107" s="17"/>
      <c r="L107" s="17"/>
      <c r="M107" s="17">
        <f>SUM(C107:L107)</f>
        <v>292</v>
      </c>
      <c r="N107" s="18">
        <f>IF(COUNT(C107:L107),AVERAGE(C107:L107)," ")</f>
        <v>97.33333333333333</v>
      </c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41" t="s">
        <v>92</v>
      </c>
      <c r="B108" s="36">
        <v>95.1</v>
      </c>
      <c r="C108" s="35">
        <v>96</v>
      </c>
      <c r="D108" s="17">
        <v>98</v>
      </c>
      <c r="E108" s="17">
        <v>93</v>
      </c>
      <c r="F108" s="17"/>
      <c r="G108" s="17"/>
      <c r="H108" s="17"/>
      <c r="I108" s="17"/>
      <c r="J108" s="17"/>
      <c r="K108" s="17"/>
      <c r="L108" s="17"/>
      <c r="M108" s="17">
        <f>SUM(C108:L108)</f>
        <v>287</v>
      </c>
      <c r="N108" s="18">
        <f>IF(COUNT(C108:L108),AVERAGE(C108:L108)," ")</f>
        <v>95.66666666666667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41" t="s">
        <v>93</v>
      </c>
      <c r="B109" s="36">
        <v>94.1</v>
      </c>
      <c r="C109" s="35">
        <v>97</v>
      </c>
      <c r="D109" s="26">
        <v>93</v>
      </c>
      <c r="E109" s="26">
        <v>95</v>
      </c>
      <c r="F109" s="26"/>
      <c r="G109" s="26"/>
      <c r="H109" s="26"/>
      <c r="I109" s="26"/>
      <c r="J109" s="26"/>
      <c r="K109" s="26"/>
      <c r="L109" s="26"/>
      <c r="M109" s="17">
        <f>SUM(C109:L109)</f>
        <v>285</v>
      </c>
      <c r="N109" s="18">
        <f>IF(COUNT(C109:L109),AVERAGE(C109:L109)," ")</f>
        <v>95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41" t="s">
        <v>94</v>
      </c>
      <c r="B110" s="36">
        <v>91.4</v>
      </c>
      <c r="C110" s="35">
        <v>96</v>
      </c>
      <c r="D110" s="26">
        <v>93</v>
      </c>
      <c r="E110" s="26">
        <v>95</v>
      </c>
      <c r="F110" s="26"/>
      <c r="G110" s="26"/>
      <c r="H110" s="26"/>
      <c r="I110" s="26"/>
      <c r="J110" s="26"/>
      <c r="K110" s="26"/>
      <c r="L110" s="26"/>
      <c r="M110" s="17">
        <f>SUM(C110:L110)</f>
        <v>284</v>
      </c>
      <c r="N110" s="18">
        <f>IF(COUNT(C110:L110),AVERAGE(C110:L110)," ")</f>
        <v>94.66666666666667</v>
      </c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23"/>
      <c r="B111" s="31">
        <f aca="true" t="shared" si="10" ref="B111:L111">SUM(B107:B110)</f>
        <v>377.4</v>
      </c>
      <c r="C111" s="17">
        <f t="shared" si="10"/>
        <v>386</v>
      </c>
      <c r="D111" s="17">
        <f t="shared" si="10"/>
        <v>382</v>
      </c>
      <c r="E111" s="17">
        <f t="shared" si="10"/>
        <v>380</v>
      </c>
      <c r="F111" s="17">
        <f t="shared" si="10"/>
        <v>0</v>
      </c>
      <c r="G111" s="17">
        <f t="shared" si="10"/>
        <v>0</v>
      </c>
      <c r="H111" s="17">
        <f t="shared" si="10"/>
        <v>0</v>
      </c>
      <c r="I111" s="17">
        <f t="shared" si="10"/>
        <v>0</v>
      </c>
      <c r="J111" s="17">
        <f t="shared" si="10"/>
        <v>0</v>
      </c>
      <c r="K111" s="17">
        <f t="shared" si="10"/>
        <v>0</v>
      </c>
      <c r="L111" s="17">
        <f t="shared" si="10"/>
        <v>0</v>
      </c>
      <c r="M111" s="17">
        <f>SUM(C111:L111)</f>
        <v>1148</v>
      </c>
      <c r="N111" s="18"/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29" t="s">
        <v>78</v>
      </c>
      <c r="B112" s="1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8" t="str">
        <f>IF(COUNT(C112:L112),AVERAGE(C112:L112)," ")</f>
        <v> 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16" t="s">
        <v>83</v>
      </c>
      <c r="B113" s="18">
        <v>94.6</v>
      </c>
      <c r="C113" s="17">
        <v>91</v>
      </c>
      <c r="D113" s="17">
        <v>94</v>
      </c>
      <c r="E113" s="17">
        <v>98</v>
      </c>
      <c r="F113" s="17"/>
      <c r="G113" s="17"/>
      <c r="H113" s="17"/>
      <c r="I113" s="17"/>
      <c r="J113" s="17"/>
      <c r="K113" s="17"/>
      <c r="L113" s="17"/>
      <c r="M113" s="17">
        <f>SUM(C113:L113)</f>
        <v>283</v>
      </c>
      <c r="N113" s="18">
        <f>IF(COUNT(C113:L113),AVERAGE(C113:L113)," ")</f>
        <v>94.33333333333333</v>
      </c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16" t="s">
        <v>84</v>
      </c>
      <c r="B114" s="17">
        <v>94.1</v>
      </c>
      <c r="C114" s="28">
        <v>93</v>
      </c>
      <c r="D114" s="17">
        <v>94</v>
      </c>
      <c r="E114" s="17">
        <v>97</v>
      </c>
      <c r="F114" s="17"/>
      <c r="G114" s="17"/>
      <c r="H114" s="17"/>
      <c r="I114" s="17"/>
      <c r="J114" s="17"/>
      <c r="K114" s="17"/>
      <c r="L114" s="17"/>
      <c r="M114" s="17">
        <f>SUM(C114:L114)</f>
        <v>284</v>
      </c>
      <c r="N114" s="18">
        <f>IF(COUNT(C114:L114),AVERAGE(C114:L114)," ")</f>
        <v>94.66666666666667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16" t="s">
        <v>85</v>
      </c>
      <c r="B115" s="18">
        <v>93.9</v>
      </c>
      <c r="C115" s="17">
        <v>94</v>
      </c>
      <c r="D115" s="26">
        <v>94</v>
      </c>
      <c r="E115" s="26">
        <v>94</v>
      </c>
      <c r="F115" s="26"/>
      <c r="G115" s="26"/>
      <c r="H115" s="26"/>
      <c r="I115" s="26"/>
      <c r="J115" s="26"/>
      <c r="K115" s="26"/>
      <c r="L115" s="26"/>
      <c r="M115" s="17">
        <f>SUM(C115:L115)</f>
        <v>282</v>
      </c>
      <c r="N115" s="18">
        <f>IF(COUNT(C115:L115),AVERAGE(C115:L115)," ")</f>
        <v>94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16" t="s">
        <v>86</v>
      </c>
      <c r="B116" s="17">
        <v>94</v>
      </c>
      <c r="C116" s="17">
        <v>97</v>
      </c>
      <c r="D116" s="26">
        <v>99</v>
      </c>
      <c r="E116" s="26">
        <v>95</v>
      </c>
      <c r="F116" s="26"/>
      <c r="G116" s="26"/>
      <c r="H116" s="26"/>
      <c r="I116" s="26"/>
      <c r="J116" s="26"/>
      <c r="K116" s="26"/>
      <c r="L116" s="26"/>
      <c r="M116" s="17">
        <f>SUM(C116:L116)</f>
        <v>291</v>
      </c>
      <c r="N116" s="18">
        <f>IF(COUNT(C116:L116),AVERAGE(C116:L116)," ")</f>
        <v>97</v>
      </c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16"/>
      <c r="B117" s="18">
        <f aca="true" t="shared" si="11" ref="B117:L117">SUM(B113:B116)</f>
        <v>376.6</v>
      </c>
      <c r="C117" s="17">
        <f t="shared" si="11"/>
        <v>375</v>
      </c>
      <c r="D117" s="17">
        <f t="shared" si="11"/>
        <v>381</v>
      </c>
      <c r="E117" s="17">
        <f t="shared" si="11"/>
        <v>384</v>
      </c>
      <c r="F117" s="17">
        <f t="shared" si="11"/>
        <v>0</v>
      </c>
      <c r="G117" s="17">
        <f t="shared" si="11"/>
        <v>0</v>
      </c>
      <c r="H117" s="17">
        <f t="shared" si="11"/>
        <v>0</v>
      </c>
      <c r="I117" s="17">
        <f t="shared" si="11"/>
        <v>0</v>
      </c>
      <c r="J117" s="17">
        <f t="shared" si="11"/>
        <v>0</v>
      </c>
      <c r="K117" s="17">
        <f t="shared" si="11"/>
        <v>0</v>
      </c>
      <c r="L117" s="17">
        <f t="shared" si="11"/>
        <v>0</v>
      </c>
      <c r="M117" s="17">
        <f>SUM(C117:L117)</f>
        <v>1140</v>
      </c>
      <c r="N117" s="18"/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29" t="s">
        <v>35</v>
      </c>
      <c r="B118" s="1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8" t="str">
        <f>IF(COUNT(C118:L118),AVERAGE(C118:L118)," ")</f>
        <v> 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27" t="s">
        <v>79</v>
      </c>
      <c r="B119" s="17">
        <v>97.2</v>
      </c>
      <c r="C119" s="17">
        <v>99</v>
      </c>
      <c r="D119" s="17">
        <v>98</v>
      </c>
      <c r="E119" s="17">
        <v>99</v>
      </c>
      <c r="F119" s="17"/>
      <c r="G119" s="17"/>
      <c r="H119" s="17"/>
      <c r="I119" s="17"/>
      <c r="J119" s="17"/>
      <c r="K119" s="17"/>
      <c r="L119" s="17"/>
      <c r="M119" s="17">
        <f>SUM(C119:L119)</f>
        <v>296</v>
      </c>
      <c r="N119" s="18">
        <f>IF(COUNT(C119:L119),AVERAGE(C119:L119)," ")</f>
        <v>98.66666666666667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27" t="s">
        <v>80</v>
      </c>
      <c r="B120" s="18">
        <v>95</v>
      </c>
      <c r="C120" s="47">
        <v>94</v>
      </c>
      <c r="D120" s="26">
        <v>95</v>
      </c>
      <c r="E120" s="26">
        <v>93</v>
      </c>
      <c r="F120" s="26"/>
      <c r="G120" s="26"/>
      <c r="H120" s="26"/>
      <c r="I120" s="26"/>
      <c r="J120" s="26"/>
      <c r="K120" s="26"/>
      <c r="L120" s="26"/>
      <c r="M120" s="17">
        <f>SUM(C120:L120)</f>
        <v>282</v>
      </c>
      <c r="N120" s="18">
        <f>IF(COUNT(C120:L120),AVERAGE(C120:L120)," ")</f>
        <v>94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27" t="s">
        <v>81</v>
      </c>
      <c r="B121" s="18">
        <v>92.1</v>
      </c>
      <c r="C121" s="26">
        <v>98</v>
      </c>
      <c r="D121" s="26">
        <v>94</v>
      </c>
      <c r="E121" s="26">
        <v>89</v>
      </c>
      <c r="F121" s="26"/>
      <c r="G121" s="26"/>
      <c r="H121" s="26"/>
      <c r="I121" s="26"/>
      <c r="J121" s="26"/>
      <c r="K121" s="26"/>
      <c r="L121" s="26"/>
      <c r="M121" s="17">
        <f>SUM(C121:L121)</f>
        <v>281</v>
      </c>
      <c r="N121" s="18">
        <f>IF(COUNT(C121:L121),AVERAGE(C121:L121)," ")</f>
        <v>93.66666666666667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27" t="s">
        <v>82</v>
      </c>
      <c r="B122" s="18">
        <v>92</v>
      </c>
      <c r="C122" s="17">
        <v>92</v>
      </c>
      <c r="D122" s="26">
        <v>91</v>
      </c>
      <c r="E122" s="26">
        <v>95</v>
      </c>
      <c r="F122" s="26"/>
      <c r="G122" s="26"/>
      <c r="H122" s="26"/>
      <c r="I122" s="26"/>
      <c r="J122" s="26"/>
      <c r="K122" s="26"/>
      <c r="L122" s="26"/>
      <c r="M122" s="17">
        <f>SUM(C122:L122)</f>
        <v>278</v>
      </c>
      <c r="N122" s="18">
        <f>IF(COUNT(C122:L122),AVERAGE(C122:L122)," ")</f>
        <v>92.66666666666667</v>
      </c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27"/>
      <c r="B123" s="17">
        <f aca="true" t="shared" si="12" ref="B123:L123">SUM(B119:B122)</f>
        <v>376.29999999999995</v>
      </c>
      <c r="C123" s="17">
        <f t="shared" si="12"/>
        <v>383</v>
      </c>
      <c r="D123" s="17">
        <f t="shared" si="12"/>
        <v>378</v>
      </c>
      <c r="E123" s="17">
        <f t="shared" si="12"/>
        <v>376</v>
      </c>
      <c r="F123" s="17">
        <f t="shared" si="12"/>
        <v>0</v>
      </c>
      <c r="G123" s="17">
        <f t="shared" si="12"/>
        <v>0</v>
      </c>
      <c r="H123" s="17">
        <f t="shared" si="12"/>
        <v>0</v>
      </c>
      <c r="I123" s="17">
        <f t="shared" si="12"/>
        <v>0</v>
      </c>
      <c r="J123" s="17">
        <f t="shared" si="12"/>
        <v>0</v>
      </c>
      <c r="K123" s="17">
        <f t="shared" si="12"/>
        <v>0</v>
      </c>
      <c r="L123" s="17">
        <f t="shared" si="12"/>
        <v>0</v>
      </c>
      <c r="M123" s="17">
        <f>SUM(C123:L123)</f>
        <v>1137</v>
      </c>
      <c r="N123" s="18"/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6"/>
      <c r="B125" s="17"/>
      <c r="C125" s="17"/>
      <c r="D125" s="22" t="s">
        <v>7</v>
      </c>
      <c r="E125" s="19" t="s">
        <v>8</v>
      </c>
      <c r="F125" s="19" t="s">
        <v>9</v>
      </c>
      <c r="G125" s="19" t="s">
        <v>10</v>
      </c>
      <c r="H125" s="19" t="s">
        <v>11</v>
      </c>
      <c r="I125" s="19" t="s">
        <v>12</v>
      </c>
      <c r="J125" s="17"/>
      <c r="K125" s="17"/>
      <c r="L125" s="17"/>
      <c r="M125" s="17"/>
      <c r="N125" s="17"/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5" t="str">
        <f>+A106</f>
        <v>Falmouth </v>
      </c>
      <c r="B126" s="17"/>
      <c r="C126" s="17"/>
      <c r="D126" s="26">
        <f>+J93</f>
        <v>3</v>
      </c>
      <c r="E126" s="26">
        <v>2</v>
      </c>
      <c r="F126" s="26">
        <v>0</v>
      </c>
      <c r="G126" s="26">
        <v>1</v>
      </c>
      <c r="H126" s="26">
        <f>+E126*2+F126</f>
        <v>4</v>
      </c>
      <c r="I126" s="26">
        <f>+M111</f>
        <v>1148</v>
      </c>
      <c r="J126" s="17"/>
      <c r="K126" s="17"/>
      <c r="L126" s="17"/>
      <c r="M126" s="17"/>
      <c r="N126" s="17"/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15" t="str">
        <f>+A100</f>
        <v>Liskeard A</v>
      </c>
      <c r="B127" s="17"/>
      <c r="C127" s="17"/>
      <c r="D127" s="26">
        <f>+J93</f>
        <v>3</v>
      </c>
      <c r="E127" s="26">
        <v>2</v>
      </c>
      <c r="F127" s="26">
        <v>0</v>
      </c>
      <c r="G127" s="26">
        <v>1</v>
      </c>
      <c r="H127" s="26">
        <f>+E127*2+F127</f>
        <v>4</v>
      </c>
      <c r="I127" s="26">
        <f>+M105</f>
        <v>1144</v>
      </c>
      <c r="J127" s="17"/>
      <c r="K127" s="17"/>
      <c r="L127" s="17"/>
      <c r="M127" s="17"/>
      <c r="N127" s="17"/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15" t="str">
        <f>+A112</f>
        <v>City of Truro D</v>
      </c>
      <c r="B128" s="17"/>
      <c r="C128" s="17"/>
      <c r="D128" s="26">
        <f>+J93</f>
        <v>3</v>
      </c>
      <c r="E128" s="26">
        <v>2</v>
      </c>
      <c r="F128" s="26">
        <v>0</v>
      </c>
      <c r="G128" s="26">
        <v>1</v>
      </c>
      <c r="H128" s="26">
        <f>+E128*2+F128</f>
        <v>4</v>
      </c>
      <c r="I128" s="26">
        <f>+M117</f>
        <v>1140</v>
      </c>
      <c r="J128" s="17"/>
      <c r="K128" s="17"/>
      <c r="L128" s="17"/>
      <c r="M128" s="17"/>
      <c r="N128" s="17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15" t="str">
        <f>+A118</f>
        <v>Holmans A</v>
      </c>
      <c r="B129" s="17"/>
      <c r="C129" s="17"/>
      <c r="D129" s="26">
        <f>+J93</f>
        <v>3</v>
      </c>
      <c r="E129" s="26">
        <v>0</v>
      </c>
      <c r="F129" s="26">
        <v>0</v>
      </c>
      <c r="G129" s="26">
        <v>3</v>
      </c>
      <c r="H129" s="26">
        <f>+E129*2+F129</f>
        <v>0</v>
      </c>
      <c r="I129" s="26">
        <f>+M123</f>
        <v>1137</v>
      </c>
      <c r="J129" s="17"/>
      <c r="K129" s="17"/>
      <c r="L129" s="17"/>
      <c r="M129" s="17"/>
      <c r="N129" s="17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51"/>
      <c r="B130" s="51"/>
      <c r="C130" s="52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51"/>
      <c r="B131" s="51"/>
      <c r="C131" s="39"/>
      <c r="D131" s="39"/>
      <c r="E131" s="52"/>
      <c r="F131" s="39"/>
      <c r="G131" s="39"/>
      <c r="H131" s="39"/>
      <c r="I131" s="39"/>
      <c r="J131" s="39"/>
      <c r="K131" s="39"/>
      <c r="L131" s="39"/>
      <c r="M131" s="39"/>
      <c r="N131" s="39"/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8"/>
      <c r="B132" s="8"/>
      <c r="E132" s="48" t="s">
        <v>5</v>
      </c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8"/>
      <c r="B133" s="8"/>
      <c r="F133" s="48" t="s">
        <v>6</v>
      </c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5:28" ht="12.75" customHeight="1">
      <c r="E134" s="1"/>
      <c r="G134" s="48" t="s">
        <v>4</v>
      </c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7:28" ht="12.75" customHeight="1">
      <c r="G135" s="48" t="s">
        <v>38</v>
      </c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>
      <c r="A136" s="39"/>
      <c r="F136" s="48" t="s">
        <v>25</v>
      </c>
      <c r="J136" s="13">
        <v>4</v>
      </c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4:28" ht="12.75" customHeight="1">
      <c r="D137" s="4"/>
      <c r="E137" s="4"/>
      <c r="F137" s="2"/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2"/>
      <c r="B138" s="2" t="str">
        <f>+A143</f>
        <v>Liskeard A</v>
      </c>
      <c r="C138" s="9"/>
      <c r="D138" s="4"/>
      <c r="E138" s="4"/>
      <c r="F138" s="13">
        <f>+F148</f>
        <v>384</v>
      </c>
      <c r="H138" s="48" t="s">
        <v>150</v>
      </c>
      <c r="J138" s="2" t="str">
        <f>+A161</f>
        <v>Holmans A</v>
      </c>
      <c r="L138" s="2"/>
      <c r="M138" s="2"/>
      <c r="N138" s="13">
        <f>+F166</f>
        <v>382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>
      <c r="A139" s="2"/>
      <c r="B139" s="2"/>
      <c r="C139" s="10"/>
      <c r="D139" s="4"/>
      <c r="E139" s="4"/>
      <c r="F139" s="2"/>
      <c r="H139" s="10"/>
      <c r="I139" s="2"/>
      <c r="J139" s="2"/>
      <c r="L139" s="2"/>
      <c r="M139" s="2"/>
      <c r="N139" s="2"/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6"/>
      <c r="B140" s="32" t="str">
        <f>+A149</f>
        <v>Falmouth </v>
      </c>
      <c r="C140" s="11"/>
      <c r="D140" s="7"/>
      <c r="E140" s="7"/>
      <c r="F140" s="13">
        <f>+F154</f>
        <v>374</v>
      </c>
      <c r="H140" s="48" t="s">
        <v>150</v>
      </c>
      <c r="J140" s="10" t="str">
        <f>+A155</f>
        <v>City of Truro D</v>
      </c>
      <c r="L140" s="5"/>
      <c r="M140" s="5"/>
      <c r="N140" s="13">
        <f>+F160</f>
        <v>371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6"/>
      <c r="B141" s="6"/>
      <c r="C141" s="11"/>
      <c r="D141" s="7"/>
      <c r="E141" s="7"/>
      <c r="F141" s="5"/>
      <c r="G141" s="5"/>
      <c r="H141" s="12"/>
      <c r="I141" s="5"/>
      <c r="J141" s="5"/>
      <c r="K141" s="5"/>
      <c r="L141" s="5"/>
      <c r="M141" s="5"/>
      <c r="N141" s="5"/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6"/>
      <c r="B142" s="4" t="s">
        <v>1</v>
      </c>
      <c r="C142" s="10" t="s">
        <v>3</v>
      </c>
      <c r="D142" s="7"/>
      <c r="E142" s="7"/>
      <c r="F142" s="5"/>
      <c r="G142" s="5"/>
      <c r="H142" s="12"/>
      <c r="I142" s="5"/>
      <c r="J142" s="5"/>
      <c r="K142" s="5"/>
      <c r="L142" s="5"/>
      <c r="M142" s="5"/>
      <c r="N142" s="5"/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2" t="s">
        <v>15</v>
      </c>
      <c r="B143" s="4" t="s">
        <v>0</v>
      </c>
      <c r="C143" s="7">
        <v>1</v>
      </c>
      <c r="D143" s="7">
        <v>2</v>
      </c>
      <c r="E143" s="7">
        <v>3</v>
      </c>
      <c r="F143" s="7">
        <v>4</v>
      </c>
      <c r="G143" s="7">
        <v>5</v>
      </c>
      <c r="H143" s="7">
        <v>6</v>
      </c>
      <c r="I143" s="7">
        <v>7</v>
      </c>
      <c r="J143" s="7">
        <v>8</v>
      </c>
      <c r="K143" s="7">
        <v>9</v>
      </c>
      <c r="L143" s="7">
        <v>10</v>
      </c>
      <c r="M143" s="14" t="s">
        <v>2</v>
      </c>
      <c r="N143" s="14" t="s">
        <v>0</v>
      </c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16" t="s">
        <v>87</v>
      </c>
      <c r="B144" s="18">
        <v>97</v>
      </c>
      <c r="C144" s="17">
        <v>98</v>
      </c>
      <c r="D144" s="17">
        <v>96</v>
      </c>
      <c r="E144" s="17">
        <v>97</v>
      </c>
      <c r="F144" s="17">
        <v>96</v>
      </c>
      <c r="G144" s="17"/>
      <c r="H144" s="17"/>
      <c r="I144" s="17"/>
      <c r="J144" s="17"/>
      <c r="K144" s="17"/>
      <c r="L144" s="17"/>
      <c r="M144" s="17">
        <f>SUM(C144:L144)</f>
        <v>387</v>
      </c>
      <c r="N144" s="18">
        <f>IF(COUNT(C144:L144),AVERAGE(C144:L144)," ")</f>
        <v>96.75</v>
      </c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16" t="s">
        <v>88</v>
      </c>
      <c r="B145" s="17">
        <v>94.7</v>
      </c>
      <c r="C145" s="28">
        <v>95</v>
      </c>
      <c r="D145" s="17">
        <v>91</v>
      </c>
      <c r="E145" s="17">
        <v>97</v>
      </c>
      <c r="F145" s="17">
        <v>96</v>
      </c>
      <c r="G145" s="17"/>
      <c r="H145" s="17"/>
      <c r="I145" s="17"/>
      <c r="J145" s="17"/>
      <c r="K145" s="17"/>
      <c r="L145" s="17"/>
      <c r="M145" s="17">
        <f>SUM(C145:L145)</f>
        <v>379</v>
      </c>
      <c r="N145" s="18">
        <f>IF(COUNT(C145:L145),AVERAGE(C145:L145)," ")</f>
        <v>94.75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16" t="s">
        <v>89</v>
      </c>
      <c r="B146" s="17">
        <v>94.4</v>
      </c>
      <c r="C146" s="17">
        <v>94</v>
      </c>
      <c r="D146" s="26">
        <v>92</v>
      </c>
      <c r="E146" s="26">
        <v>93</v>
      </c>
      <c r="F146" s="26">
        <v>93</v>
      </c>
      <c r="G146" s="26"/>
      <c r="H146" s="26"/>
      <c r="I146" s="26"/>
      <c r="J146" s="26"/>
      <c r="K146" s="26"/>
      <c r="L146" s="26"/>
      <c r="M146" s="17">
        <f>SUM(C146:L146)</f>
        <v>372</v>
      </c>
      <c r="N146" s="18">
        <f>IF(COUNT(C146:L146),AVERAGE(C146:L146)," ")</f>
        <v>93</v>
      </c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16" t="s">
        <v>90</v>
      </c>
      <c r="B147" s="31">
        <v>93.6</v>
      </c>
      <c r="C147" s="17">
        <v>97</v>
      </c>
      <c r="D147" s="26">
        <v>96</v>
      </c>
      <c r="E147" s="26">
        <v>98</v>
      </c>
      <c r="F147" s="26">
        <v>99</v>
      </c>
      <c r="G147" s="26"/>
      <c r="H147" s="26"/>
      <c r="I147" s="26"/>
      <c r="J147" s="26"/>
      <c r="K147" s="26"/>
      <c r="L147" s="26"/>
      <c r="M147" s="17">
        <f>SUM(C147:L147)</f>
        <v>390</v>
      </c>
      <c r="N147" s="18">
        <f>IF(COUNT(C147:L147),AVERAGE(C147:L147)," ")</f>
        <v>97.5</v>
      </c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16"/>
      <c r="B148" s="18">
        <f aca="true" t="shared" si="13" ref="B148:L148">SUM(B144:B147)</f>
        <v>379.70000000000005</v>
      </c>
      <c r="C148" s="17">
        <f t="shared" si="13"/>
        <v>384</v>
      </c>
      <c r="D148" s="17">
        <f t="shared" si="13"/>
        <v>375</v>
      </c>
      <c r="E148" s="17">
        <f t="shared" si="13"/>
        <v>385</v>
      </c>
      <c r="F148" s="17">
        <f t="shared" si="13"/>
        <v>384</v>
      </c>
      <c r="G148" s="17">
        <f t="shared" si="13"/>
        <v>0</v>
      </c>
      <c r="H148" s="17">
        <f t="shared" si="13"/>
        <v>0</v>
      </c>
      <c r="I148" s="17">
        <f t="shared" si="13"/>
        <v>0</v>
      </c>
      <c r="J148" s="17">
        <f t="shared" si="13"/>
        <v>0</v>
      </c>
      <c r="K148" s="17">
        <f t="shared" si="13"/>
        <v>0</v>
      </c>
      <c r="L148" s="17">
        <f t="shared" si="13"/>
        <v>0</v>
      </c>
      <c r="M148" s="17">
        <f>SUM(C148:L148)</f>
        <v>1528</v>
      </c>
      <c r="N148" s="18"/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29" t="s">
        <v>77</v>
      </c>
      <c r="B149" s="19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8" t="str">
        <f>IF(COUNT(C149:L149),AVERAGE(C149:L149)," ")</f>
        <v> 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41" t="s">
        <v>91</v>
      </c>
      <c r="B150" s="36">
        <v>96.8</v>
      </c>
      <c r="C150" s="35">
        <v>97</v>
      </c>
      <c r="D150" s="17">
        <v>98</v>
      </c>
      <c r="E150" s="17">
        <v>97</v>
      </c>
      <c r="F150" s="17">
        <v>97</v>
      </c>
      <c r="G150" s="17"/>
      <c r="H150" s="17"/>
      <c r="I150" s="17"/>
      <c r="J150" s="17"/>
      <c r="K150" s="17"/>
      <c r="L150" s="17"/>
      <c r="M150" s="17">
        <f>SUM(C150:L150)</f>
        <v>389</v>
      </c>
      <c r="N150" s="18">
        <f>IF(COUNT(C150:L150),AVERAGE(C150:L150)," ")</f>
        <v>97.25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41" t="s">
        <v>92</v>
      </c>
      <c r="B151" s="36">
        <v>95.1</v>
      </c>
      <c r="C151" s="35">
        <v>96</v>
      </c>
      <c r="D151" s="17">
        <v>98</v>
      </c>
      <c r="E151" s="17">
        <v>93</v>
      </c>
      <c r="F151" s="17">
        <v>90</v>
      </c>
      <c r="G151" s="17"/>
      <c r="H151" s="17"/>
      <c r="I151" s="17"/>
      <c r="J151" s="17"/>
      <c r="K151" s="17"/>
      <c r="L151" s="17"/>
      <c r="M151" s="17">
        <f>SUM(C151:L151)</f>
        <v>377</v>
      </c>
      <c r="N151" s="18">
        <f>IF(COUNT(C151:L151),AVERAGE(C151:L151)," ")</f>
        <v>94.25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41" t="s">
        <v>93</v>
      </c>
      <c r="B152" s="36">
        <v>94.1</v>
      </c>
      <c r="C152" s="35">
        <v>97</v>
      </c>
      <c r="D152" s="26">
        <v>93</v>
      </c>
      <c r="E152" s="26">
        <v>95</v>
      </c>
      <c r="F152" s="26">
        <v>98</v>
      </c>
      <c r="G152" s="26"/>
      <c r="H152" s="26"/>
      <c r="I152" s="26"/>
      <c r="J152" s="26"/>
      <c r="K152" s="26"/>
      <c r="L152" s="26"/>
      <c r="M152" s="17">
        <f>SUM(C152:L152)</f>
        <v>383</v>
      </c>
      <c r="N152" s="18">
        <f>IF(COUNT(C152:L152),AVERAGE(C152:L152)," ")</f>
        <v>95.75</v>
      </c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41" t="s">
        <v>94</v>
      </c>
      <c r="B153" s="36">
        <v>91.4</v>
      </c>
      <c r="C153" s="35">
        <v>96</v>
      </c>
      <c r="D153" s="26">
        <v>93</v>
      </c>
      <c r="E153" s="26">
        <v>95</v>
      </c>
      <c r="F153" s="26">
        <v>89</v>
      </c>
      <c r="G153" s="26"/>
      <c r="H153" s="26"/>
      <c r="I153" s="26"/>
      <c r="J153" s="26"/>
      <c r="K153" s="26"/>
      <c r="L153" s="26"/>
      <c r="M153" s="17">
        <f>SUM(C153:L153)</f>
        <v>373</v>
      </c>
      <c r="N153" s="18">
        <f>IF(COUNT(C153:L153),AVERAGE(C153:L153)," ")</f>
        <v>93.25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23"/>
      <c r="B154" s="31">
        <f aca="true" t="shared" si="14" ref="B154:L154">SUM(B150:B153)</f>
        <v>377.4</v>
      </c>
      <c r="C154" s="17">
        <f t="shared" si="14"/>
        <v>386</v>
      </c>
      <c r="D154" s="17">
        <f t="shared" si="14"/>
        <v>382</v>
      </c>
      <c r="E154" s="17">
        <f t="shared" si="14"/>
        <v>380</v>
      </c>
      <c r="F154" s="17">
        <f t="shared" si="14"/>
        <v>374</v>
      </c>
      <c r="G154" s="17">
        <f t="shared" si="14"/>
        <v>0</v>
      </c>
      <c r="H154" s="17">
        <f t="shared" si="14"/>
        <v>0</v>
      </c>
      <c r="I154" s="17">
        <f t="shared" si="14"/>
        <v>0</v>
      </c>
      <c r="J154" s="17">
        <f t="shared" si="14"/>
        <v>0</v>
      </c>
      <c r="K154" s="17">
        <f t="shared" si="14"/>
        <v>0</v>
      </c>
      <c r="L154" s="17">
        <f t="shared" si="14"/>
        <v>0</v>
      </c>
      <c r="M154" s="17">
        <f>SUM(C154:L154)</f>
        <v>1522</v>
      </c>
      <c r="N154" s="18"/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29" t="s">
        <v>78</v>
      </c>
      <c r="B155" s="19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8" t="str">
        <f>IF(COUNT(C155:L155),AVERAGE(C155:L155)," ")</f>
        <v> 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16" t="s">
        <v>83</v>
      </c>
      <c r="B156" s="18">
        <v>94.6</v>
      </c>
      <c r="C156" s="17">
        <v>91</v>
      </c>
      <c r="D156" s="17">
        <v>94</v>
      </c>
      <c r="E156" s="17">
        <v>98</v>
      </c>
      <c r="F156" s="17">
        <v>93</v>
      </c>
      <c r="G156" s="17"/>
      <c r="H156" s="17"/>
      <c r="I156" s="17"/>
      <c r="J156" s="17"/>
      <c r="K156" s="17"/>
      <c r="L156" s="17"/>
      <c r="M156" s="17">
        <f>SUM(C156:L156)</f>
        <v>376</v>
      </c>
      <c r="N156" s="18">
        <f>IF(COUNT(C156:L156),AVERAGE(C156:L156)," ")</f>
        <v>94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16" t="s">
        <v>84</v>
      </c>
      <c r="B157" s="17">
        <v>94.1</v>
      </c>
      <c r="C157" s="28">
        <v>93</v>
      </c>
      <c r="D157" s="17">
        <v>94</v>
      </c>
      <c r="E157" s="17">
        <v>97</v>
      </c>
      <c r="F157" s="17">
        <v>93</v>
      </c>
      <c r="G157" s="17"/>
      <c r="H157" s="17"/>
      <c r="I157" s="17"/>
      <c r="J157" s="17"/>
      <c r="K157" s="17"/>
      <c r="L157" s="17"/>
      <c r="M157" s="17">
        <f>SUM(C157:L157)</f>
        <v>377</v>
      </c>
      <c r="N157" s="18">
        <f>IF(COUNT(C157:L157),AVERAGE(C157:L157)," ")</f>
        <v>94.25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16" t="s">
        <v>85</v>
      </c>
      <c r="B158" s="18">
        <v>93.9</v>
      </c>
      <c r="C158" s="17">
        <v>94</v>
      </c>
      <c r="D158" s="26">
        <v>94</v>
      </c>
      <c r="E158" s="26">
        <v>94</v>
      </c>
      <c r="F158" s="26">
        <v>92</v>
      </c>
      <c r="G158" s="26"/>
      <c r="H158" s="26"/>
      <c r="I158" s="26"/>
      <c r="J158" s="26"/>
      <c r="K158" s="26"/>
      <c r="L158" s="26"/>
      <c r="M158" s="17">
        <f>SUM(C158:L158)</f>
        <v>374</v>
      </c>
      <c r="N158" s="18">
        <f>IF(COUNT(C158:L158),AVERAGE(C158:L158)," ")</f>
        <v>93.5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16" t="s">
        <v>86</v>
      </c>
      <c r="B159" s="17">
        <v>94</v>
      </c>
      <c r="C159" s="17">
        <v>97</v>
      </c>
      <c r="D159" s="26">
        <v>99</v>
      </c>
      <c r="E159" s="26">
        <v>95</v>
      </c>
      <c r="F159" s="26">
        <v>93</v>
      </c>
      <c r="G159" s="26"/>
      <c r="H159" s="26"/>
      <c r="I159" s="26"/>
      <c r="J159" s="26"/>
      <c r="K159" s="26"/>
      <c r="L159" s="26"/>
      <c r="M159" s="17">
        <f>SUM(C159:L159)</f>
        <v>384</v>
      </c>
      <c r="N159" s="18">
        <f>IF(COUNT(C159:L159),AVERAGE(C159:L159)," ")</f>
        <v>96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16"/>
      <c r="B160" s="18">
        <f aca="true" t="shared" si="15" ref="B160:L160">SUM(B156:B159)</f>
        <v>376.6</v>
      </c>
      <c r="C160" s="17">
        <f t="shared" si="15"/>
        <v>375</v>
      </c>
      <c r="D160" s="17">
        <f t="shared" si="15"/>
        <v>381</v>
      </c>
      <c r="E160" s="17">
        <f t="shared" si="15"/>
        <v>384</v>
      </c>
      <c r="F160" s="17">
        <f t="shared" si="15"/>
        <v>371</v>
      </c>
      <c r="G160" s="17">
        <f t="shared" si="15"/>
        <v>0</v>
      </c>
      <c r="H160" s="17">
        <f t="shared" si="15"/>
        <v>0</v>
      </c>
      <c r="I160" s="17">
        <f t="shared" si="15"/>
        <v>0</v>
      </c>
      <c r="J160" s="17">
        <f t="shared" si="15"/>
        <v>0</v>
      </c>
      <c r="K160" s="17">
        <f t="shared" si="15"/>
        <v>0</v>
      </c>
      <c r="L160" s="17">
        <f t="shared" si="15"/>
        <v>0</v>
      </c>
      <c r="M160" s="17">
        <f>SUM(C160:L160)</f>
        <v>1511</v>
      </c>
      <c r="N160" s="18"/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29" t="s">
        <v>35</v>
      </c>
      <c r="B161" s="19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8" t="str">
        <f>IF(COUNT(C161:L161),AVERAGE(C161:L161)," ")</f>
        <v> </v>
      </c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27" t="s">
        <v>79</v>
      </c>
      <c r="B162" s="17">
        <v>97.2</v>
      </c>
      <c r="C162" s="17">
        <v>99</v>
      </c>
      <c r="D162" s="17">
        <v>98</v>
      </c>
      <c r="E162" s="17">
        <v>99</v>
      </c>
      <c r="F162" s="17">
        <v>99</v>
      </c>
      <c r="G162" s="17"/>
      <c r="H162" s="17"/>
      <c r="I162" s="17"/>
      <c r="J162" s="17"/>
      <c r="K162" s="17"/>
      <c r="L162" s="17"/>
      <c r="M162" s="17">
        <f>SUM(C162:L162)</f>
        <v>395</v>
      </c>
      <c r="N162" s="18">
        <f>IF(COUNT(C162:L162),AVERAGE(C162:L162)," ")</f>
        <v>98.75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27" t="s">
        <v>80</v>
      </c>
      <c r="B163" s="18">
        <v>95</v>
      </c>
      <c r="C163" s="47">
        <v>94</v>
      </c>
      <c r="D163" s="26">
        <v>95</v>
      </c>
      <c r="E163" s="26">
        <v>93</v>
      </c>
      <c r="F163" s="26">
        <v>93</v>
      </c>
      <c r="G163" s="26"/>
      <c r="H163" s="26"/>
      <c r="I163" s="26"/>
      <c r="J163" s="26"/>
      <c r="K163" s="26"/>
      <c r="L163" s="26"/>
      <c r="M163" s="17">
        <f>SUM(C163:L163)</f>
        <v>375</v>
      </c>
      <c r="N163" s="18">
        <f>IF(COUNT(C163:L163),AVERAGE(C163:L163)," ")</f>
        <v>93.75</v>
      </c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27" t="s">
        <v>81</v>
      </c>
      <c r="B164" s="18">
        <v>92.1</v>
      </c>
      <c r="C164" s="26">
        <v>98</v>
      </c>
      <c r="D164" s="26">
        <v>94</v>
      </c>
      <c r="E164" s="26">
        <v>89</v>
      </c>
      <c r="F164" s="26">
        <v>95</v>
      </c>
      <c r="G164" s="26"/>
      <c r="H164" s="26"/>
      <c r="I164" s="26"/>
      <c r="J164" s="26"/>
      <c r="K164" s="26"/>
      <c r="L164" s="26"/>
      <c r="M164" s="17">
        <f>SUM(C164:L164)</f>
        <v>376</v>
      </c>
      <c r="N164" s="18">
        <f>IF(COUNT(C164:L164),AVERAGE(C164:L164)," ")</f>
        <v>94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27" t="s">
        <v>82</v>
      </c>
      <c r="B165" s="18">
        <v>92</v>
      </c>
      <c r="C165" s="17">
        <v>92</v>
      </c>
      <c r="D165" s="26">
        <v>91</v>
      </c>
      <c r="E165" s="26">
        <v>95</v>
      </c>
      <c r="F165" s="26">
        <v>95</v>
      </c>
      <c r="G165" s="26"/>
      <c r="H165" s="26"/>
      <c r="I165" s="26"/>
      <c r="J165" s="26"/>
      <c r="K165" s="26"/>
      <c r="L165" s="26"/>
      <c r="M165" s="17">
        <f>SUM(C165:L165)</f>
        <v>373</v>
      </c>
      <c r="N165" s="18">
        <f>IF(COUNT(C165:L165),AVERAGE(C165:L165)," ")</f>
        <v>93.25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27"/>
      <c r="B166" s="17">
        <f aca="true" t="shared" si="16" ref="B166:L166">SUM(B162:B165)</f>
        <v>376.29999999999995</v>
      </c>
      <c r="C166" s="17">
        <f t="shared" si="16"/>
        <v>383</v>
      </c>
      <c r="D166" s="17">
        <f t="shared" si="16"/>
        <v>378</v>
      </c>
      <c r="E166" s="17">
        <f t="shared" si="16"/>
        <v>376</v>
      </c>
      <c r="F166" s="17">
        <f t="shared" si="16"/>
        <v>382</v>
      </c>
      <c r="G166" s="17">
        <f t="shared" si="16"/>
        <v>0</v>
      </c>
      <c r="H166" s="17">
        <f t="shared" si="16"/>
        <v>0</v>
      </c>
      <c r="I166" s="17">
        <f t="shared" si="16"/>
        <v>0</v>
      </c>
      <c r="J166" s="17">
        <f t="shared" si="16"/>
        <v>0</v>
      </c>
      <c r="K166" s="17">
        <f t="shared" si="16"/>
        <v>0</v>
      </c>
      <c r="L166" s="17">
        <f t="shared" si="16"/>
        <v>0</v>
      </c>
      <c r="M166" s="17">
        <f>SUM(C166:L166)</f>
        <v>1519</v>
      </c>
      <c r="N166" s="18"/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6"/>
      <c r="B168" s="17"/>
      <c r="C168" s="17"/>
      <c r="D168" s="22" t="s">
        <v>7</v>
      </c>
      <c r="E168" s="19" t="s">
        <v>8</v>
      </c>
      <c r="F168" s="19" t="s">
        <v>9</v>
      </c>
      <c r="G168" s="19" t="s">
        <v>10</v>
      </c>
      <c r="H168" s="19" t="s">
        <v>11</v>
      </c>
      <c r="I168" s="19" t="s">
        <v>12</v>
      </c>
      <c r="J168" s="17"/>
      <c r="K168" s="17"/>
      <c r="L168" s="17"/>
      <c r="M168" s="17"/>
      <c r="N168" s="17"/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15" t="str">
        <f>+A149</f>
        <v>Falmouth </v>
      </c>
      <c r="B169" s="17"/>
      <c r="C169" s="17"/>
      <c r="D169" s="26">
        <f>+J136</f>
        <v>4</v>
      </c>
      <c r="E169" s="26">
        <v>3</v>
      </c>
      <c r="F169" s="26">
        <v>0</v>
      </c>
      <c r="G169" s="26">
        <v>1</v>
      </c>
      <c r="H169" s="26">
        <f>+E169*2+F169</f>
        <v>6</v>
      </c>
      <c r="I169" s="26">
        <f>+M154</f>
        <v>1522</v>
      </c>
      <c r="J169" s="17"/>
      <c r="K169" s="17"/>
      <c r="L169" s="17"/>
      <c r="M169" s="17"/>
      <c r="N169" s="17"/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5" t="str">
        <f>+A143</f>
        <v>Liskeard A</v>
      </c>
      <c r="B170" s="17"/>
      <c r="C170" s="17"/>
      <c r="D170" s="26">
        <f>+J136</f>
        <v>4</v>
      </c>
      <c r="E170" s="26">
        <v>3</v>
      </c>
      <c r="F170" s="26">
        <v>0</v>
      </c>
      <c r="G170" s="26">
        <v>1</v>
      </c>
      <c r="H170" s="26">
        <f>+E170*2+F170</f>
        <v>6</v>
      </c>
      <c r="I170" s="26">
        <f>+M148</f>
        <v>1528</v>
      </c>
      <c r="J170" s="17"/>
      <c r="K170" s="17"/>
      <c r="L170" s="17"/>
      <c r="M170" s="17"/>
      <c r="N170" s="17"/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5" t="str">
        <f>+A155</f>
        <v>City of Truro D</v>
      </c>
      <c r="B171" s="17"/>
      <c r="C171" s="17"/>
      <c r="D171" s="26">
        <f>+J136</f>
        <v>4</v>
      </c>
      <c r="E171" s="26">
        <v>2</v>
      </c>
      <c r="F171" s="26">
        <v>0</v>
      </c>
      <c r="G171" s="26">
        <v>2</v>
      </c>
      <c r="H171" s="26">
        <f>+E171*2+F171</f>
        <v>4</v>
      </c>
      <c r="I171" s="26">
        <f>+M160</f>
        <v>1511</v>
      </c>
      <c r="J171" s="17"/>
      <c r="K171" s="17"/>
      <c r="L171" s="17"/>
      <c r="M171" s="17"/>
      <c r="N171" s="17"/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15" t="str">
        <f>+A161</f>
        <v>Holmans A</v>
      </c>
      <c r="B172" s="17"/>
      <c r="C172" s="17"/>
      <c r="D172" s="26">
        <f>+J136</f>
        <v>4</v>
      </c>
      <c r="E172" s="26">
        <v>0</v>
      </c>
      <c r="F172" s="26">
        <v>0</v>
      </c>
      <c r="G172" s="26">
        <v>4</v>
      </c>
      <c r="H172" s="26">
        <f>+E172*2+F172</f>
        <v>0</v>
      </c>
      <c r="I172" s="26">
        <f>+M166</f>
        <v>1519</v>
      </c>
      <c r="J172" s="17"/>
      <c r="K172" s="17"/>
      <c r="L172" s="17"/>
      <c r="M172" s="17"/>
      <c r="N172" s="17"/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51"/>
      <c r="B173" s="51"/>
      <c r="C173" s="39"/>
      <c r="D173" s="39"/>
      <c r="E173" s="52"/>
      <c r="F173" s="39"/>
      <c r="G173" s="39"/>
      <c r="H173" s="39"/>
      <c r="I173" s="39"/>
      <c r="J173" s="39"/>
      <c r="K173" s="39"/>
      <c r="L173" s="39"/>
      <c r="M173" s="39"/>
      <c r="N173" s="39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39"/>
      <c r="B174" s="39"/>
      <c r="C174" s="39"/>
      <c r="D174" s="39"/>
      <c r="E174" s="53"/>
      <c r="F174" s="52"/>
      <c r="G174" s="39"/>
      <c r="H174" s="39"/>
      <c r="I174" s="39"/>
      <c r="J174" s="39"/>
      <c r="K174" s="39"/>
      <c r="L174" s="39"/>
      <c r="M174" s="39"/>
      <c r="N174" s="39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51"/>
      <c r="B175" s="51"/>
      <c r="C175" s="39"/>
      <c r="D175" s="39"/>
      <c r="E175" s="52"/>
      <c r="F175" s="39"/>
      <c r="G175" s="39"/>
      <c r="H175" s="39"/>
      <c r="I175" s="39"/>
      <c r="J175" s="39"/>
      <c r="K175" s="39"/>
      <c r="L175" s="39"/>
      <c r="M175" s="39"/>
      <c r="N175" s="39"/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>
      <c r="A176" s="8"/>
      <c r="B176" s="8"/>
      <c r="E176" s="48" t="s">
        <v>5</v>
      </c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>
      <c r="A177" s="8"/>
      <c r="B177" s="8"/>
      <c r="F177" s="48" t="s">
        <v>6</v>
      </c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5:28" ht="12.75" customHeight="1">
      <c r="E178" s="1"/>
      <c r="G178" s="48" t="s">
        <v>4</v>
      </c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7:28" ht="12.75" customHeight="1">
      <c r="G179" s="48" t="s">
        <v>38</v>
      </c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>
      <c r="A180" s="39"/>
      <c r="F180" s="48" t="s">
        <v>25</v>
      </c>
      <c r="J180" s="13">
        <v>5</v>
      </c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4:28" ht="12.75" customHeight="1">
      <c r="D181" s="4"/>
      <c r="E181" s="4"/>
      <c r="F181" s="2"/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>
      <c r="A182" s="2"/>
      <c r="B182" s="2" t="str">
        <f>+A187</f>
        <v>Liskeard A</v>
      </c>
      <c r="C182" s="9"/>
      <c r="D182" s="4"/>
      <c r="E182" s="4"/>
      <c r="F182" s="13">
        <f>+G192</f>
        <v>388</v>
      </c>
      <c r="H182" s="48" t="s">
        <v>150</v>
      </c>
      <c r="J182" s="10" t="str">
        <f>+A199</f>
        <v>City of Truro D</v>
      </c>
      <c r="L182" s="5"/>
      <c r="M182" s="5"/>
      <c r="N182" s="13">
        <f>+G204</f>
        <v>381</v>
      </c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>
      <c r="A183" s="2"/>
      <c r="B183" s="2"/>
      <c r="C183" s="10"/>
      <c r="D183" s="4"/>
      <c r="E183" s="4"/>
      <c r="F183" s="2"/>
      <c r="H183" s="10"/>
      <c r="I183" s="2"/>
      <c r="J183" s="2"/>
      <c r="L183" s="2"/>
      <c r="M183" s="2"/>
      <c r="N183" s="2"/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>
      <c r="A184" s="102" t="s">
        <v>147</v>
      </c>
      <c r="B184" s="32" t="str">
        <f>+A193</f>
        <v>Falmouth </v>
      </c>
      <c r="C184" s="11"/>
      <c r="D184" s="7"/>
      <c r="E184" s="7"/>
      <c r="F184" s="13">
        <f>+G198</f>
        <v>378</v>
      </c>
      <c r="H184" s="48" t="s">
        <v>150</v>
      </c>
      <c r="J184" s="2" t="str">
        <f>+A205</f>
        <v>Holmans A</v>
      </c>
      <c r="L184" s="2"/>
      <c r="M184" s="2"/>
      <c r="N184" s="13">
        <f>+G210</f>
        <v>371</v>
      </c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>
      <c r="A185" s="6"/>
      <c r="B185" s="6"/>
      <c r="C185" s="11"/>
      <c r="D185" s="7"/>
      <c r="E185" s="7"/>
      <c r="F185" s="5"/>
      <c r="G185" s="5"/>
      <c r="H185" s="12"/>
      <c r="I185" s="5"/>
      <c r="J185" s="5"/>
      <c r="K185" s="5"/>
      <c r="L185" s="5"/>
      <c r="M185" s="5"/>
      <c r="N185" s="5"/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6"/>
      <c r="B186" s="4" t="s">
        <v>1</v>
      </c>
      <c r="C186" s="10" t="s">
        <v>3</v>
      </c>
      <c r="D186" s="7"/>
      <c r="E186" s="7"/>
      <c r="F186" s="5"/>
      <c r="G186" s="5"/>
      <c r="H186" s="12"/>
      <c r="I186" s="5"/>
      <c r="J186" s="5"/>
      <c r="K186" s="5"/>
      <c r="L186" s="5"/>
      <c r="M186" s="5"/>
      <c r="N186" s="5"/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>
      <c r="A187" s="2" t="s">
        <v>15</v>
      </c>
      <c r="B187" s="4" t="s">
        <v>0</v>
      </c>
      <c r="C187" s="7">
        <v>1</v>
      </c>
      <c r="D187" s="7">
        <v>2</v>
      </c>
      <c r="E187" s="7">
        <v>3</v>
      </c>
      <c r="F187" s="7">
        <v>4</v>
      </c>
      <c r="G187" s="7">
        <v>5</v>
      </c>
      <c r="H187" s="7">
        <v>6</v>
      </c>
      <c r="I187" s="7">
        <v>7</v>
      </c>
      <c r="J187" s="7">
        <v>8</v>
      </c>
      <c r="K187" s="7">
        <v>9</v>
      </c>
      <c r="L187" s="7">
        <v>10</v>
      </c>
      <c r="M187" s="14" t="s">
        <v>2</v>
      </c>
      <c r="N187" s="14" t="s">
        <v>0</v>
      </c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16" t="s">
        <v>87</v>
      </c>
      <c r="B188" s="18">
        <v>97</v>
      </c>
      <c r="C188" s="17">
        <v>98</v>
      </c>
      <c r="D188" s="17">
        <v>96</v>
      </c>
      <c r="E188" s="17">
        <v>97</v>
      </c>
      <c r="F188" s="17">
        <v>96</v>
      </c>
      <c r="G188" s="17">
        <v>99</v>
      </c>
      <c r="H188" s="17"/>
      <c r="I188" s="17"/>
      <c r="J188" s="17"/>
      <c r="K188" s="17"/>
      <c r="L188" s="17"/>
      <c r="M188" s="17">
        <f>SUM(C188:L188)</f>
        <v>486</v>
      </c>
      <c r="N188" s="18">
        <f>IF(COUNT(C188:L188),AVERAGE(C188:L188)," ")</f>
        <v>97.2</v>
      </c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16" t="s">
        <v>88</v>
      </c>
      <c r="B189" s="17">
        <v>94.7</v>
      </c>
      <c r="C189" s="28">
        <v>95</v>
      </c>
      <c r="D189" s="17">
        <v>91</v>
      </c>
      <c r="E189" s="17">
        <v>97</v>
      </c>
      <c r="F189" s="17">
        <v>96</v>
      </c>
      <c r="G189" s="17">
        <v>94</v>
      </c>
      <c r="H189" s="17"/>
      <c r="I189" s="17"/>
      <c r="J189" s="17"/>
      <c r="K189" s="17"/>
      <c r="L189" s="17"/>
      <c r="M189" s="17">
        <f>SUM(C189:L189)</f>
        <v>473</v>
      </c>
      <c r="N189" s="18">
        <f>IF(COUNT(C189:L189),AVERAGE(C189:L189)," ")</f>
        <v>94.6</v>
      </c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16" t="s">
        <v>89</v>
      </c>
      <c r="B190" s="17">
        <v>94.4</v>
      </c>
      <c r="C190" s="17">
        <v>94</v>
      </c>
      <c r="D190" s="26">
        <v>92</v>
      </c>
      <c r="E190" s="26">
        <v>93</v>
      </c>
      <c r="F190" s="26">
        <v>93</v>
      </c>
      <c r="G190" s="26">
        <v>99</v>
      </c>
      <c r="H190" s="26"/>
      <c r="I190" s="26"/>
      <c r="J190" s="26"/>
      <c r="K190" s="26"/>
      <c r="L190" s="26"/>
      <c r="M190" s="17">
        <f>SUM(C190:L190)</f>
        <v>471</v>
      </c>
      <c r="N190" s="18">
        <f>IF(COUNT(C190:L190),AVERAGE(C190:L190)," ")</f>
        <v>94.2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16" t="s">
        <v>90</v>
      </c>
      <c r="B191" s="31">
        <v>93.6</v>
      </c>
      <c r="C191" s="17">
        <v>97</v>
      </c>
      <c r="D191" s="26">
        <v>96</v>
      </c>
      <c r="E191" s="26">
        <v>98</v>
      </c>
      <c r="F191" s="26">
        <v>99</v>
      </c>
      <c r="G191" s="26">
        <v>96</v>
      </c>
      <c r="H191" s="26"/>
      <c r="I191" s="26"/>
      <c r="J191" s="26"/>
      <c r="K191" s="26"/>
      <c r="L191" s="26"/>
      <c r="M191" s="17">
        <f>SUM(C191:L191)</f>
        <v>486</v>
      </c>
      <c r="N191" s="18">
        <f>IF(COUNT(C191:L191),AVERAGE(C191:L191)," ")</f>
        <v>97.2</v>
      </c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16"/>
      <c r="B192" s="18">
        <f aca="true" t="shared" si="17" ref="B192:L192">SUM(B188:B191)</f>
        <v>379.70000000000005</v>
      </c>
      <c r="C192" s="17">
        <f t="shared" si="17"/>
        <v>384</v>
      </c>
      <c r="D192" s="17">
        <f t="shared" si="17"/>
        <v>375</v>
      </c>
      <c r="E192" s="17">
        <f t="shared" si="17"/>
        <v>385</v>
      </c>
      <c r="F192" s="17">
        <f t="shared" si="17"/>
        <v>384</v>
      </c>
      <c r="G192" s="17">
        <f t="shared" si="17"/>
        <v>388</v>
      </c>
      <c r="H192" s="17">
        <f t="shared" si="17"/>
        <v>0</v>
      </c>
      <c r="I192" s="17">
        <f t="shared" si="17"/>
        <v>0</v>
      </c>
      <c r="J192" s="17">
        <f t="shared" si="17"/>
        <v>0</v>
      </c>
      <c r="K192" s="17">
        <f t="shared" si="17"/>
        <v>0</v>
      </c>
      <c r="L192" s="17">
        <f t="shared" si="17"/>
        <v>0</v>
      </c>
      <c r="M192" s="17">
        <f>SUM(C192:L192)</f>
        <v>1916</v>
      </c>
      <c r="N192" s="18"/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29" t="s">
        <v>77</v>
      </c>
      <c r="B193" s="19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8" t="str">
        <f>IF(COUNT(C193:L193),AVERAGE(C193:L193)," ")</f>
        <v> </v>
      </c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41" t="s">
        <v>91</v>
      </c>
      <c r="B194" s="36">
        <v>96.8</v>
      </c>
      <c r="C194" s="35">
        <v>97</v>
      </c>
      <c r="D194" s="17">
        <v>98</v>
      </c>
      <c r="E194" s="17">
        <v>97</v>
      </c>
      <c r="F194" s="17">
        <v>97</v>
      </c>
      <c r="G194" s="17">
        <v>97</v>
      </c>
      <c r="H194" s="17"/>
      <c r="I194" s="17"/>
      <c r="J194" s="17"/>
      <c r="K194" s="17"/>
      <c r="L194" s="17"/>
      <c r="M194" s="17">
        <f>SUM(C194:L194)</f>
        <v>486</v>
      </c>
      <c r="N194" s="18">
        <f>IF(COUNT(C194:L194),AVERAGE(C194:L194)," ")</f>
        <v>97.2</v>
      </c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41" t="s">
        <v>92</v>
      </c>
      <c r="B195" s="36">
        <v>95.1</v>
      </c>
      <c r="C195" s="35">
        <v>96</v>
      </c>
      <c r="D195" s="17">
        <v>98</v>
      </c>
      <c r="E195" s="17">
        <v>93</v>
      </c>
      <c r="F195" s="17">
        <v>90</v>
      </c>
      <c r="G195" s="17">
        <v>94</v>
      </c>
      <c r="H195" s="17"/>
      <c r="I195" s="17"/>
      <c r="J195" s="17"/>
      <c r="K195" s="17"/>
      <c r="L195" s="17"/>
      <c r="M195" s="17">
        <f>SUM(C195:L195)</f>
        <v>471</v>
      </c>
      <c r="N195" s="18">
        <f>IF(COUNT(C195:L195),AVERAGE(C195:L195)," ")</f>
        <v>94.2</v>
      </c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41" t="s">
        <v>93</v>
      </c>
      <c r="B196" s="36">
        <v>94.1</v>
      </c>
      <c r="C196" s="35">
        <v>97</v>
      </c>
      <c r="D196" s="26">
        <v>93</v>
      </c>
      <c r="E196" s="26">
        <v>95</v>
      </c>
      <c r="F196" s="26">
        <v>98</v>
      </c>
      <c r="G196" s="101">
        <v>94</v>
      </c>
      <c r="H196" s="26"/>
      <c r="I196" s="26"/>
      <c r="J196" s="26"/>
      <c r="K196" s="26"/>
      <c r="L196" s="26"/>
      <c r="M196" s="17">
        <f>SUM(C196:L196)</f>
        <v>477</v>
      </c>
      <c r="N196" s="18">
        <f>IF(COUNT(C196:L196),AVERAGE(C196:L196)," ")</f>
        <v>95.4</v>
      </c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41" t="s">
        <v>94</v>
      </c>
      <c r="B197" s="36">
        <v>91.4</v>
      </c>
      <c r="C197" s="35">
        <v>96</v>
      </c>
      <c r="D197" s="26">
        <v>93</v>
      </c>
      <c r="E197" s="26">
        <v>95</v>
      </c>
      <c r="F197" s="26">
        <v>89</v>
      </c>
      <c r="G197" s="26">
        <v>93</v>
      </c>
      <c r="H197" s="26"/>
      <c r="I197" s="26"/>
      <c r="J197" s="26"/>
      <c r="K197" s="26"/>
      <c r="L197" s="26"/>
      <c r="M197" s="17">
        <f>SUM(C197:L197)</f>
        <v>466</v>
      </c>
      <c r="N197" s="18">
        <f>IF(COUNT(C197:L197),AVERAGE(C197:L197)," ")</f>
        <v>93.2</v>
      </c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23"/>
      <c r="B198" s="31">
        <f aca="true" t="shared" si="18" ref="B198:L198">SUM(B194:B197)</f>
        <v>377.4</v>
      </c>
      <c r="C198" s="17">
        <f t="shared" si="18"/>
        <v>386</v>
      </c>
      <c r="D198" s="17">
        <f t="shared" si="18"/>
        <v>382</v>
      </c>
      <c r="E198" s="17">
        <f t="shared" si="18"/>
        <v>380</v>
      </c>
      <c r="F198" s="17">
        <f t="shared" si="18"/>
        <v>374</v>
      </c>
      <c r="G198" s="17">
        <f t="shared" si="18"/>
        <v>378</v>
      </c>
      <c r="H198" s="17">
        <f t="shared" si="18"/>
        <v>0</v>
      </c>
      <c r="I198" s="17">
        <f t="shared" si="18"/>
        <v>0</v>
      </c>
      <c r="J198" s="17">
        <f t="shared" si="18"/>
        <v>0</v>
      </c>
      <c r="K198" s="17">
        <f t="shared" si="18"/>
        <v>0</v>
      </c>
      <c r="L198" s="17">
        <f t="shared" si="18"/>
        <v>0</v>
      </c>
      <c r="M198" s="17">
        <f>SUM(C198:L198)</f>
        <v>1900</v>
      </c>
      <c r="N198" s="18"/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29" t="s">
        <v>78</v>
      </c>
      <c r="B199" s="19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8" t="str">
        <f>IF(COUNT(C199:L199),AVERAGE(C199:L199)," ")</f>
        <v> </v>
      </c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>
      <c r="A200" s="16" t="s">
        <v>83</v>
      </c>
      <c r="B200" s="18">
        <v>94.6</v>
      </c>
      <c r="C200" s="17">
        <v>91</v>
      </c>
      <c r="D200" s="17">
        <v>94</v>
      </c>
      <c r="E200" s="17">
        <v>98</v>
      </c>
      <c r="F200" s="17">
        <v>93</v>
      </c>
      <c r="G200" s="17">
        <v>97</v>
      </c>
      <c r="H200" s="17"/>
      <c r="I200" s="17"/>
      <c r="J200" s="17"/>
      <c r="K200" s="17"/>
      <c r="L200" s="17"/>
      <c r="M200" s="17">
        <f>SUM(C200:L200)</f>
        <v>473</v>
      </c>
      <c r="N200" s="18">
        <f>IF(COUNT(C200:L200),AVERAGE(C200:L200)," ")</f>
        <v>94.6</v>
      </c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16" t="s">
        <v>84</v>
      </c>
      <c r="B201" s="17">
        <v>94.1</v>
      </c>
      <c r="C201" s="28">
        <v>93</v>
      </c>
      <c r="D201" s="17">
        <v>94</v>
      </c>
      <c r="E201" s="17">
        <v>97</v>
      </c>
      <c r="F201" s="17">
        <v>93</v>
      </c>
      <c r="G201" s="17">
        <v>95</v>
      </c>
      <c r="H201" s="17"/>
      <c r="I201" s="17"/>
      <c r="J201" s="17"/>
      <c r="K201" s="17"/>
      <c r="L201" s="17"/>
      <c r="M201" s="17">
        <f>SUM(C201:L201)</f>
        <v>472</v>
      </c>
      <c r="N201" s="18">
        <f>IF(COUNT(C201:L201),AVERAGE(C201:L201)," ")</f>
        <v>94.4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>
      <c r="A202" s="16" t="s">
        <v>85</v>
      </c>
      <c r="B202" s="18">
        <v>93.9</v>
      </c>
      <c r="C202" s="17">
        <v>94</v>
      </c>
      <c r="D202" s="26">
        <v>94</v>
      </c>
      <c r="E202" s="26">
        <v>94</v>
      </c>
      <c r="F202" s="26">
        <v>92</v>
      </c>
      <c r="G202" s="26">
        <v>96</v>
      </c>
      <c r="H202" s="26"/>
      <c r="I202" s="26"/>
      <c r="J202" s="26"/>
      <c r="K202" s="26"/>
      <c r="L202" s="26"/>
      <c r="M202" s="17">
        <f>SUM(C202:L202)</f>
        <v>470</v>
      </c>
      <c r="N202" s="18">
        <f>IF(COUNT(C202:L202),AVERAGE(C202:L202)," ")</f>
        <v>94</v>
      </c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16" t="s">
        <v>86</v>
      </c>
      <c r="B203" s="17">
        <v>94</v>
      </c>
      <c r="C203" s="17">
        <v>97</v>
      </c>
      <c r="D203" s="26">
        <v>99</v>
      </c>
      <c r="E203" s="26">
        <v>95</v>
      </c>
      <c r="F203" s="26">
        <v>93</v>
      </c>
      <c r="G203" s="26">
        <v>93</v>
      </c>
      <c r="H203" s="26"/>
      <c r="I203" s="26"/>
      <c r="J203" s="26"/>
      <c r="K203" s="26"/>
      <c r="L203" s="26"/>
      <c r="M203" s="17">
        <f>SUM(C203:L203)</f>
        <v>477</v>
      </c>
      <c r="N203" s="18">
        <f>IF(COUNT(C203:L203),AVERAGE(C203:L203)," ")</f>
        <v>95.4</v>
      </c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16"/>
      <c r="B204" s="18">
        <f aca="true" t="shared" si="19" ref="B204:L204">SUM(B200:B203)</f>
        <v>376.6</v>
      </c>
      <c r="C204" s="17">
        <f t="shared" si="19"/>
        <v>375</v>
      </c>
      <c r="D204" s="17">
        <f t="shared" si="19"/>
        <v>381</v>
      </c>
      <c r="E204" s="17">
        <f t="shared" si="19"/>
        <v>384</v>
      </c>
      <c r="F204" s="17">
        <f t="shared" si="19"/>
        <v>371</v>
      </c>
      <c r="G204" s="17">
        <f t="shared" si="19"/>
        <v>381</v>
      </c>
      <c r="H204" s="17">
        <f t="shared" si="19"/>
        <v>0</v>
      </c>
      <c r="I204" s="17">
        <f t="shared" si="19"/>
        <v>0</v>
      </c>
      <c r="J204" s="17">
        <f t="shared" si="19"/>
        <v>0</v>
      </c>
      <c r="K204" s="17">
        <f t="shared" si="19"/>
        <v>0</v>
      </c>
      <c r="L204" s="17">
        <f t="shared" si="19"/>
        <v>0</v>
      </c>
      <c r="M204" s="17">
        <f>SUM(C204:L204)</f>
        <v>1892</v>
      </c>
      <c r="N204" s="18"/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29" t="s">
        <v>35</v>
      </c>
      <c r="B205" s="19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8" t="str">
        <f>IF(COUNT(C205:L205),AVERAGE(C205:L205)," ")</f>
        <v> </v>
      </c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>
      <c r="A206" s="27" t="s">
        <v>79</v>
      </c>
      <c r="B206" s="17">
        <v>97.2</v>
      </c>
      <c r="C206" s="17">
        <v>99</v>
      </c>
      <c r="D206" s="17">
        <v>98</v>
      </c>
      <c r="E206" s="17">
        <v>99</v>
      </c>
      <c r="F206" s="17">
        <v>99</v>
      </c>
      <c r="G206" s="17">
        <v>98</v>
      </c>
      <c r="H206" s="17"/>
      <c r="I206" s="17"/>
      <c r="J206" s="17"/>
      <c r="K206" s="17"/>
      <c r="L206" s="17"/>
      <c r="M206" s="17">
        <f>SUM(C206:L206)</f>
        <v>493</v>
      </c>
      <c r="N206" s="18">
        <f>IF(COUNT(C206:L206),AVERAGE(C206:L206)," ")</f>
        <v>98.6</v>
      </c>
      <c r="O206" s="5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>
      <c r="A207" s="27" t="s">
        <v>80</v>
      </c>
      <c r="B207" s="18">
        <v>95</v>
      </c>
      <c r="C207" s="47">
        <v>94</v>
      </c>
      <c r="D207" s="26">
        <v>95</v>
      </c>
      <c r="E207" s="26">
        <v>93</v>
      </c>
      <c r="F207" s="26">
        <v>93</v>
      </c>
      <c r="G207" s="26">
        <v>93</v>
      </c>
      <c r="H207" s="26"/>
      <c r="I207" s="26"/>
      <c r="J207" s="26"/>
      <c r="K207" s="26"/>
      <c r="L207" s="26"/>
      <c r="M207" s="17">
        <f>SUM(C207:L207)</f>
        <v>468</v>
      </c>
      <c r="N207" s="18">
        <f>IF(COUNT(C207:L207),AVERAGE(C207:L207)," ")</f>
        <v>93.6</v>
      </c>
      <c r="O207" s="5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>
      <c r="A208" s="27" t="s">
        <v>81</v>
      </c>
      <c r="B208" s="18">
        <v>92.1</v>
      </c>
      <c r="C208" s="26">
        <v>98</v>
      </c>
      <c r="D208" s="26">
        <v>94</v>
      </c>
      <c r="E208" s="26">
        <v>89</v>
      </c>
      <c r="F208" s="26">
        <v>95</v>
      </c>
      <c r="G208" s="26">
        <v>85</v>
      </c>
      <c r="H208" s="26"/>
      <c r="I208" s="26"/>
      <c r="J208" s="26"/>
      <c r="K208" s="26"/>
      <c r="L208" s="26"/>
      <c r="M208" s="17">
        <f>SUM(C208:L208)</f>
        <v>461</v>
      </c>
      <c r="N208" s="18">
        <f>IF(COUNT(C208:L208),AVERAGE(C208:L208)," ")</f>
        <v>92.2</v>
      </c>
      <c r="O208" s="5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>
      <c r="A209" s="27" t="s">
        <v>82</v>
      </c>
      <c r="B209" s="18">
        <v>92</v>
      </c>
      <c r="C209" s="17">
        <v>92</v>
      </c>
      <c r="D209" s="26">
        <v>91</v>
      </c>
      <c r="E209" s="26">
        <v>95</v>
      </c>
      <c r="F209" s="26">
        <v>95</v>
      </c>
      <c r="G209" s="26">
        <v>95</v>
      </c>
      <c r="H209" s="26"/>
      <c r="I209" s="26"/>
      <c r="J209" s="26"/>
      <c r="K209" s="26"/>
      <c r="L209" s="26"/>
      <c r="M209" s="17">
        <f>SUM(C209:L209)</f>
        <v>468</v>
      </c>
      <c r="N209" s="18">
        <f>IF(COUNT(C209:L209),AVERAGE(C209:L209)," ")</f>
        <v>93.6</v>
      </c>
      <c r="O209" s="5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>
      <c r="A210" s="27"/>
      <c r="B210" s="17">
        <f aca="true" t="shared" si="20" ref="B210:L210">SUM(B206:B209)</f>
        <v>376.29999999999995</v>
      </c>
      <c r="C210" s="17">
        <f t="shared" si="20"/>
        <v>383</v>
      </c>
      <c r="D210" s="17">
        <f t="shared" si="20"/>
        <v>378</v>
      </c>
      <c r="E210" s="17">
        <f t="shared" si="20"/>
        <v>376</v>
      </c>
      <c r="F210" s="17">
        <f t="shared" si="20"/>
        <v>382</v>
      </c>
      <c r="G210" s="17">
        <f t="shared" si="20"/>
        <v>371</v>
      </c>
      <c r="H210" s="17">
        <f t="shared" si="20"/>
        <v>0</v>
      </c>
      <c r="I210" s="17">
        <f t="shared" si="20"/>
        <v>0</v>
      </c>
      <c r="J210" s="17">
        <f t="shared" si="20"/>
        <v>0</v>
      </c>
      <c r="K210" s="17">
        <f t="shared" si="20"/>
        <v>0</v>
      </c>
      <c r="L210" s="17">
        <f t="shared" si="20"/>
        <v>0</v>
      </c>
      <c r="M210" s="17">
        <f>SUM(C210:L210)</f>
        <v>1890</v>
      </c>
      <c r="N210" s="18"/>
      <c r="O210" s="5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>
      <c r="A211" s="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5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15" ht="12.75" customHeight="1">
      <c r="A212" s="6"/>
      <c r="B212" s="17"/>
      <c r="C212" s="17"/>
      <c r="D212" s="22" t="s">
        <v>7</v>
      </c>
      <c r="E212" s="19" t="s">
        <v>8</v>
      </c>
      <c r="F212" s="19" t="s">
        <v>9</v>
      </c>
      <c r="G212" s="19" t="s">
        <v>10</v>
      </c>
      <c r="H212" s="19" t="s">
        <v>11</v>
      </c>
      <c r="I212" s="19" t="s">
        <v>12</v>
      </c>
      <c r="J212" s="17"/>
      <c r="K212" s="17"/>
      <c r="L212" s="17"/>
      <c r="M212" s="17"/>
      <c r="N212" s="17"/>
      <c r="O212" s="39"/>
    </row>
    <row r="213" spans="1:15" ht="12.75" customHeight="1">
      <c r="A213" s="15" t="str">
        <f>+A193</f>
        <v>Falmouth </v>
      </c>
      <c r="B213" s="17"/>
      <c r="C213" s="17"/>
      <c r="D213" s="26">
        <f>+J180</f>
        <v>5</v>
      </c>
      <c r="E213" s="26">
        <v>4</v>
      </c>
      <c r="F213" s="26">
        <v>0</v>
      </c>
      <c r="G213" s="26">
        <v>1</v>
      </c>
      <c r="H213" s="26">
        <f>+E213*2+F213</f>
        <v>8</v>
      </c>
      <c r="I213" s="26">
        <f>+M198</f>
        <v>1900</v>
      </c>
      <c r="J213" s="17"/>
      <c r="K213" s="17"/>
      <c r="L213" s="17"/>
      <c r="M213" s="17"/>
      <c r="N213" s="17"/>
      <c r="O213" s="39"/>
    </row>
    <row r="214" spans="1:15" ht="12.75" customHeight="1">
      <c r="A214" s="15" t="str">
        <f>+A187</f>
        <v>Liskeard A</v>
      </c>
      <c r="B214" s="17"/>
      <c r="C214" s="17"/>
      <c r="D214" s="26">
        <f>+J180</f>
        <v>5</v>
      </c>
      <c r="E214" s="26">
        <v>4</v>
      </c>
      <c r="F214" s="26">
        <v>0</v>
      </c>
      <c r="G214" s="26">
        <v>1</v>
      </c>
      <c r="H214" s="26">
        <f>+E214*2+F214</f>
        <v>8</v>
      </c>
      <c r="I214" s="26">
        <f>+M192</f>
        <v>1916</v>
      </c>
      <c r="J214" s="17"/>
      <c r="K214" s="17"/>
      <c r="L214" s="17"/>
      <c r="M214" s="17"/>
      <c r="N214" s="17"/>
      <c r="O214" s="39"/>
    </row>
    <row r="215" spans="1:15" ht="12.75" customHeight="1">
      <c r="A215" s="15" t="str">
        <f>+A199</f>
        <v>City of Truro D</v>
      </c>
      <c r="B215" s="17"/>
      <c r="C215" s="17"/>
      <c r="D215" s="26">
        <f>+J180</f>
        <v>5</v>
      </c>
      <c r="E215" s="26">
        <v>2</v>
      </c>
      <c r="F215" s="26">
        <v>0</v>
      </c>
      <c r="G215" s="26">
        <v>3</v>
      </c>
      <c r="H215" s="26">
        <f>+E215*2+F215</f>
        <v>4</v>
      </c>
      <c r="I215" s="26">
        <f>+M204</f>
        <v>1892</v>
      </c>
      <c r="J215" s="17"/>
      <c r="K215" s="17"/>
      <c r="L215" s="17"/>
      <c r="M215" s="17"/>
      <c r="N215" s="17"/>
      <c r="O215" s="39"/>
    </row>
    <row r="216" spans="1:15" ht="12.75" customHeight="1">
      <c r="A216" s="15" t="str">
        <f>+A205</f>
        <v>Holmans A</v>
      </c>
      <c r="B216" s="17"/>
      <c r="C216" s="17"/>
      <c r="D216" s="26">
        <f>+J180</f>
        <v>5</v>
      </c>
      <c r="E216" s="26">
        <v>0</v>
      </c>
      <c r="F216" s="26">
        <v>0</v>
      </c>
      <c r="G216" s="26">
        <v>5</v>
      </c>
      <c r="H216" s="26">
        <f>+E216*2+F216</f>
        <v>0</v>
      </c>
      <c r="I216" s="26">
        <f>+M210</f>
        <v>1890</v>
      </c>
      <c r="J216" s="17"/>
      <c r="K216" s="17"/>
      <c r="L216" s="17"/>
      <c r="M216" s="17"/>
      <c r="N216" s="17"/>
      <c r="O216" s="39"/>
    </row>
    <row r="217" spans="1:15" ht="12.75" customHeight="1">
      <c r="A217" s="39"/>
      <c r="B217" s="39"/>
      <c r="C217" s="39"/>
      <c r="D217" s="39"/>
      <c r="E217" s="39"/>
      <c r="F217" s="52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ht="12.75" customHeight="1">
      <c r="A218" s="51"/>
      <c r="B218" s="51"/>
      <c r="C218" s="39"/>
      <c r="D218" s="39"/>
      <c r="E218" s="52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ht="12.75" customHeight="1">
      <c r="A219" s="8"/>
      <c r="B219" s="8"/>
      <c r="E219" s="48" t="s">
        <v>5</v>
      </c>
      <c r="O219" s="39"/>
    </row>
    <row r="220" spans="1:15" ht="12.75" customHeight="1">
      <c r="A220" s="8"/>
      <c r="B220" s="8"/>
      <c r="F220" s="48" t="s">
        <v>6</v>
      </c>
      <c r="O220" s="39"/>
    </row>
    <row r="221" spans="5:15" ht="12.75" customHeight="1">
      <c r="E221" s="1"/>
      <c r="G221" s="48" t="s">
        <v>4</v>
      </c>
      <c r="O221" s="39"/>
    </row>
    <row r="222" spans="7:15" ht="12.75" customHeight="1">
      <c r="G222" s="48" t="s">
        <v>38</v>
      </c>
      <c r="O222" s="39"/>
    </row>
    <row r="223" spans="1:15" ht="12.75" customHeight="1">
      <c r="A223" s="39"/>
      <c r="F223" s="48" t="s">
        <v>25</v>
      </c>
      <c r="J223" s="13">
        <v>6</v>
      </c>
      <c r="O223" s="39"/>
    </row>
    <row r="224" spans="4:15" ht="12.75" customHeight="1">
      <c r="D224" s="4"/>
      <c r="E224" s="4"/>
      <c r="F224" s="2"/>
      <c r="O224" s="39"/>
    </row>
    <row r="225" spans="1:15" ht="12.75" customHeight="1">
      <c r="A225" s="2"/>
      <c r="B225" s="2" t="str">
        <f>+A230</f>
        <v>Liskeard A</v>
      </c>
      <c r="C225" s="9"/>
      <c r="D225" s="4"/>
      <c r="E225" s="4"/>
      <c r="F225" s="13">
        <f>+H235</f>
        <v>380</v>
      </c>
      <c r="H225" s="48" t="s">
        <v>158</v>
      </c>
      <c r="J225" s="32" t="str">
        <f>+A236</f>
        <v>Falmouth </v>
      </c>
      <c r="K225" s="11"/>
      <c r="L225" s="7"/>
      <c r="M225" s="7"/>
      <c r="N225" s="13">
        <f>+H241</f>
        <v>380</v>
      </c>
      <c r="O225" s="39"/>
    </row>
    <row r="226" spans="1:15" ht="12.75" customHeight="1">
      <c r="A226" s="2"/>
      <c r="B226" s="2"/>
      <c r="C226" s="10"/>
      <c r="D226" s="4"/>
      <c r="E226" s="4"/>
      <c r="F226" s="2"/>
      <c r="H226" s="10"/>
      <c r="I226" s="2"/>
      <c r="J226" s="2"/>
      <c r="L226" s="2"/>
      <c r="M226" s="2"/>
      <c r="N226" s="2"/>
      <c r="O226" s="39"/>
    </row>
    <row r="227" spans="1:15" ht="12.75" customHeight="1">
      <c r="A227" s="6"/>
      <c r="B227" s="10" t="str">
        <f>+A242</f>
        <v>City of Truro D</v>
      </c>
      <c r="D227" s="5"/>
      <c r="E227" s="5"/>
      <c r="F227" s="13">
        <f>+H247</f>
        <v>378</v>
      </c>
      <c r="H227" s="48" t="s">
        <v>151</v>
      </c>
      <c r="J227" s="2" t="str">
        <f>+A248</f>
        <v>Holmans A</v>
      </c>
      <c r="L227" s="2"/>
      <c r="M227" s="2"/>
      <c r="N227" s="13">
        <f>+H253</f>
        <v>380</v>
      </c>
      <c r="O227" s="39"/>
    </row>
    <row r="228" spans="1:15" ht="12.75" customHeight="1">
      <c r="A228" s="6"/>
      <c r="B228" s="6"/>
      <c r="C228" s="11"/>
      <c r="D228" s="7"/>
      <c r="E228" s="7"/>
      <c r="F228" s="5"/>
      <c r="G228" s="5"/>
      <c r="H228" s="12"/>
      <c r="I228" s="5"/>
      <c r="J228" s="5"/>
      <c r="K228" s="5"/>
      <c r="L228" s="5"/>
      <c r="M228" s="5"/>
      <c r="N228" s="5"/>
      <c r="O228" s="39"/>
    </row>
    <row r="229" spans="1:15" ht="12.75" customHeight="1">
      <c r="A229" s="6"/>
      <c r="B229" s="4" t="s">
        <v>1</v>
      </c>
      <c r="C229" s="10" t="s">
        <v>3</v>
      </c>
      <c r="D229" s="7"/>
      <c r="E229" s="7"/>
      <c r="F229" s="5"/>
      <c r="G229" s="5"/>
      <c r="H229" s="12"/>
      <c r="I229" s="5"/>
      <c r="J229" s="5"/>
      <c r="K229" s="5"/>
      <c r="L229" s="5"/>
      <c r="M229" s="5"/>
      <c r="N229" s="5"/>
      <c r="O229" s="39"/>
    </row>
    <row r="230" spans="1:15" ht="12.75" customHeight="1">
      <c r="A230" s="2" t="s">
        <v>15</v>
      </c>
      <c r="B230" s="4" t="s">
        <v>0</v>
      </c>
      <c r="C230" s="7">
        <v>1</v>
      </c>
      <c r="D230" s="7">
        <v>2</v>
      </c>
      <c r="E230" s="7">
        <v>3</v>
      </c>
      <c r="F230" s="7">
        <v>4</v>
      </c>
      <c r="G230" s="7">
        <v>5</v>
      </c>
      <c r="H230" s="7">
        <v>6</v>
      </c>
      <c r="I230" s="7">
        <v>7</v>
      </c>
      <c r="J230" s="7">
        <v>8</v>
      </c>
      <c r="K230" s="7">
        <v>9</v>
      </c>
      <c r="L230" s="7">
        <v>10</v>
      </c>
      <c r="M230" s="14" t="s">
        <v>2</v>
      </c>
      <c r="N230" s="14" t="s">
        <v>0</v>
      </c>
      <c r="O230" s="39"/>
    </row>
    <row r="231" spans="1:15" ht="12.75" customHeight="1">
      <c r="A231" s="16" t="s">
        <v>87</v>
      </c>
      <c r="B231" s="18">
        <v>97</v>
      </c>
      <c r="C231" s="17">
        <v>98</v>
      </c>
      <c r="D231" s="17">
        <v>96</v>
      </c>
      <c r="E231" s="17">
        <v>97</v>
      </c>
      <c r="F231" s="17">
        <v>96</v>
      </c>
      <c r="G231" s="17">
        <v>99</v>
      </c>
      <c r="H231" s="17">
        <v>97</v>
      </c>
      <c r="I231" s="17"/>
      <c r="J231" s="17"/>
      <c r="K231" s="17"/>
      <c r="L231" s="17"/>
      <c r="M231" s="17">
        <f>SUM(C231:L231)</f>
        <v>583</v>
      </c>
      <c r="N231" s="18">
        <f>IF(COUNT(C231:L231),AVERAGE(C231:L231)," ")</f>
        <v>97.16666666666667</v>
      </c>
      <c r="O231" s="39"/>
    </row>
    <row r="232" spans="1:15" ht="12.75" customHeight="1">
      <c r="A232" s="16" t="s">
        <v>88</v>
      </c>
      <c r="B232" s="17">
        <v>94.7</v>
      </c>
      <c r="C232" s="28">
        <v>95</v>
      </c>
      <c r="D232" s="17">
        <v>91</v>
      </c>
      <c r="E232" s="17">
        <v>97</v>
      </c>
      <c r="F232" s="17">
        <v>96</v>
      </c>
      <c r="G232" s="17">
        <v>94</v>
      </c>
      <c r="H232" s="17">
        <v>92</v>
      </c>
      <c r="I232" s="17"/>
      <c r="J232" s="17"/>
      <c r="K232" s="17"/>
      <c r="L232" s="17"/>
      <c r="M232" s="17">
        <f>SUM(C232:L232)</f>
        <v>565</v>
      </c>
      <c r="N232" s="18">
        <f>IF(COUNT(C232:L232),AVERAGE(C232:L232)," ")</f>
        <v>94.16666666666667</v>
      </c>
      <c r="O232" s="39"/>
    </row>
    <row r="233" spans="1:15" ht="12.75" customHeight="1">
      <c r="A233" s="16" t="s">
        <v>89</v>
      </c>
      <c r="B233" s="17">
        <v>94.4</v>
      </c>
      <c r="C233" s="17">
        <v>94</v>
      </c>
      <c r="D233" s="26">
        <v>92</v>
      </c>
      <c r="E233" s="26">
        <v>93</v>
      </c>
      <c r="F233" s="26">
        <v>93</v>
      </c>
      <c r="G233" s="26">
        <v>99</v>
      </c>
      <c r="H233" s="26">
        <v>94</v>
      </c>
      <c r="I233" s="26"/>
      <c r="J233" s="26"/>
      <c r="K233" s="26"/>
      <c r="L233" s="26"/>
      <c r="M233" s="17">
        <f>SUM(C233:L233)</f>
        <v>565</v>
      </c>
      <c r="N233" s="18">
        <f>IF(COUNT(C233:L233),AVERAGE(C233:L233)," ")</f>
        <v>94.16666666666667</v>
      </c>
      <c r="O233" s="39"/>
    </row>
    <row r="234" spans="1:15" ht="12.75" customHeight="1">
      <c r="A234" s="16" t="s">
        <v>90</v>
      </c>
      <c r="B234" s="31">
        <v>93.6</v>
      </c>
      <c r="C234" s="17">
        <v>97</v>
      </c>
      <c r="D234" s="26">
        <v>96</v>
      </c>
      <c r="E234" s="26">
        <v>98</v>
      </c>
      <c r="F234" s="26">
        <v>99</v>
      </c>
      <c r="G234" s="26">
        <v>96</v>
      </c>
      <c r="H234" s="26">
        <v>97</v>
      </c>
      <c r="I234" s="26"/>
      <c r="J234" s="26"/>
      <c r="K234" s="26"/>
      <c r="L234" s="26"/>
      <c r="M234" s="17">
        <f>SUM(C234:L234)</f>
        <v>583</v>
      </c>
      <c r="N234" s="18">
        <f>IF(COUNT(C234:L234),AVERAGE(C234:L234)," ")</f>
        <v>97.16666666666667</v>
      </c>
      <c r="O234" s="39"/>
    </row>
    <row r="235" spans="1:15" ht="12.75" customHeight="1">
      <c r="A235" s="16"/>
      <c r="B235" s="18">
        <f aca="true" t="shared" si="21" ref="B235:L235">SUM(B231:B234)</f>
        <v>379.70000000000005</v>
      </c>
      <c r="C235" s="17">
        <f t="shared" si="21"/>
        <v>384</v>
      </c>
      <c r="D235" s="17">
        <f t="shared" si="21"/>
        <v>375</v>
      </c>
      <c r="E235" s="17">
        <f t="shared" si="21"/>
        <v>385</v>
      </c>
      <c r="F235" s="17">
        <f t="shared" si="21"/>
        <v>384</v>
      </c>
      <c r="G235" s="17">
        <f t="shared" si="21"/>
        <v>388</v>
      </c>
      <c r="H235" s="17">
        <f t="shared" si="21"/>
        <v>380</v>
      </c>
      <c r="I235" s="17">
        <f t="shared" si="21"/>
        <v>0</v>
      </c>
      <c r="J235" s="17">
        <f t="shared" si="21"/>
        <v>0</v>
      </c>
      <c r="K235" s="17">
        <f t="shared" si="21"/>
        <v>0</v>
      </c>
      <c r="L235" s="17">
        <f t="shared" si="21"/>
        <v>0</v>
      </c>
      <c r="M235" s="17">
        <f>SUM(C235:L235)</f>
        <v>2296</v>
      </c>
      <c r="N235" s="18"/>
      <c r="O235" s="39"/>
    </row>
    <row r="236" spans="1:15" ht="12.75" customHeight="1">
      <c r="A236" s="29" t="s">
        <v>77</v>
      </c>
      <c r="B236" s="19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8" t="str">
        <f>IF(COUNT(C236:L236),AVERAGE(C236:L236)," ")</f>
        <v> </v>
      </c>
      <c r="O236" s="39"/>
    </row>
    <row r="237" spans="1:15" ht="12.75" customHeight="1">
      <c r="A237" s="41" t="s">
        <v>91</v>
      </c>
      <c r="B237" s="36">
        <v>96.8</v>
      </c>
      <c r="C237" s="35">
        <v>97</v>
      </c>
      <c r="D237" s="17">
        <v>98</v>
      </c>
      <c r="E237" s="17">
        <v>97</v>
      </c>
      <c r="F237" s="17">
        <v>97</v>
      </c>
      <c r="G237" s="17">
        <v>97</v>
      </c>
      <c r="H237" s="17">
        <v>97</v>
      </c>
      <c r="I237" s="17"/>
      <c r="J237" s="17"/>
      <c r="K237" s="17"/>
      <c r="L237" s="17"/>
      <c r="M237" s="17">
        <f>SUM(C237:L237)</f>
        <v>583</v>
      </c>
      <c r="N237" s="18">
        <f>IF(COUNT(C237:L237),AVERAGE(C237:L237)," ")</f>
        <v>97.16666666666667</v>
      </c>
      <c r="O237" s="39"/>
    </row>
    <row r="238" spans="1:15" ht="12.75" customHeight="1">
      <c r="A238" s="41" t="s">
        <v>92</v>
      </c>
      <c r="B238" s="36">
        <v>95.1</v>
      </c>
      <c r="C238" s="35">
        <v>96</v>
      </c>
      <c r="D238" s="17">
        <v>98</v>
      </c>
      <c r="E238" s="17">
        <v>93</v>
      </c>
      <c r="F238" s="17">
        <v>90</v>
      </c>
      <c r="G238" s="17">
        <v>94</v>
      </c>
      <c r="H238" s="17">
        <v>94</v>
      </c>
      <c r="I238" s="17"/>
      <c r="J238" s="17"/>
      <c r="K238" s="17"/>
      <c r="L238" s="17"/>
      <c r="M238" s="17">
        <f>SUM(C238:L238)</f>
        <v>565</v>
      </c>
      <c r="N238" s="18">
        <f>IF(COUNT(C238:L238),AVERAGE(C238:L238)," ")</f>
        <v>94.16666666666667</v>
      </c>
      <c r="O238" s="39"/>
    </row>
    <row r="239" spans="1:15" ht="12.75" customHeight="1">
      <c r="A239" s="41" t="s">
        <v>93</v>
      </c>
      <c r="B239" s="36">
        <v>94.1</v>
      </c>
      <c r="C239" s="35">
        <v>97</v>
      </c>
      <c r="D239" s="26">
        <v>93</v>
      </c>
      <c r="E239" s="26">
        <v>95</v>
      </c>
      <c r="F239" s="26">
        <v>98</v>
      </c>
      <c r="G239" s="101">
        <v>94</v>
      </c>
      <c r="H239" s="26">
        <v>97</v>
      </c>
      <c r="I239" s="26"/>
      <c r="J239" s="26"/>
      <c r="K239" s="26"/>
      <c r="L239" s="26"/>
      <c r="M239" s="17">
        <f>SUM(C239:L239)</f>
        <v>574</v>
      </c>
      <c r="N239" s="18">
        <f>IF(COUNT(C239:L239),AVERAGE(C239:L239)," ")</f>
        <v>95.66666666666667</v>
      </c>
      <c r="O239" s="39"/>
    </row>
    <row r="240" spans="1:15" ht="12.75" customHeight="1">
      <c r="A240" s="41" t="s">
        <v>94</v>
      </c>
      <c r="B240" s="36">
        <v>91.4</v>
      </c>
      <c r="C240" s="35">
        <v>96</v>
      </c>
      <c r="D240" s="26">
        <v>93</v>
      </c>
      <c r="E240" s="26">
        <v>95</v>
      </c>
      <c r="F240" s="26">
        <v>89</v>
      </c>
      <c r="G240" s="26">
        <v>93</v>
      </c>
      <c r="H240" s="101">
        <v>92</v>
      </c>
      <c r="I240" s="26"/>
      <c r="J240" s="26"/>
      <c r="K240" s="26"/>
      <c r="L240" s="26"/>
      <c r="M240" s="17">
        <f>SUM(C240:L240)</f>
        <v>558</v>
      </c>
      <c r="N240" s="18">
        <f>IF(COUNT(C240:L240),AVERAGE(C240:L240)," ")</f>
        <v>93</v>
      </c>
      <c r="O240" s="39"/>
    </row>
    <row r="241" spans="1:15" ht="12.75" customHeight="1">
      <c r="A241" s="23"/>
      <c r="B241" s="31">
        <f aca="true" t="shared" si="22" ref="B241:L241">SUM(B237:B240)</f>
        <v>377.4</v>
      </c>
      <c r="C241" s="17">
        <f t="shared" si="22"/>
        <v>386</v>
      </c>
      <c r="D241" s="17">
        <f t="shared" si="22"/>
        <v>382</v>
      </c>
      <c r="E241" s="17">
        <f t="shared" si="22"/>
        <v>380</v>
      </c>
      <c r="F241" s="17">
        <f t="shared" si="22"/>
        <v>374</v>
      </c>
      <c r="G241" s="17">
        <f t="shared" si="22"/>
        <v>378</v>
      </c>
      <c r="H241" s="17">
        <f t="shared" si="22"/>
        <v>380</v>
      </c>
      <c r="I241" s="17">
        <f t="shared" si="22"/>
        <v>0</v>
      </c>
      <c r="J241" s="17">
        <f t="shared" si="22"/>
        <v>0</v>
      </c>
      <c r="K241" s="17">
        <f t="shared" si="22"/>
        <v>0</v>
      </c>
      <c r="L241" s="17">
        <f t="shared" si="22"/>
        <v>0</v>
      </c>
      <c r="M241" s="17">
        <f>SUM(C241:L241)</f>
        <v>2280</v>
      </c>
      <c r="N241" s="18"/>
      <c r="O241" s="39"/>
    </row>
    <row r="242" spans="1:15" ht="12.75" customHeight="1">
      <c r="A242" s="29" t="s">
        <v>78</v>
      </c>
      <c r="B242" s="19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8" t="str">
        <f>IF(COUNT(C242:L242),AVERAGE(C242:L242)," ")</f>
        <v> </v>
      </c>
      <c r="O242" s="39"/>
    </row>
    <row r="243" spans="1:15" ht="12.75" customHeight="1">
      <c r="A243" s="16" t="s">
        <v>83</v>
      </c>
      <c r="B243" s="18">
        <v>94.6</v>
      </c>
      <c r="C243" s="17">
        <v>91</v>
      </c>
      <c r="D243" s="17">
        <v>94</v>
      </c>
      <c r="E243" s="17">
        <v>98</v>
      </c>
      <c r="F243" s="17">
        <v>93</v>
      </c>
      <c r="G243" s="17">
        <v>97</v>
      </c>
      <c r="H243" s="17">
        <v>92</v>
      </c>
      <c r="I243" s="17"/>
      <c r="J243" s="17"/>
      <c r="K243" s="17"/>
      <c r="L243" s="17"/>
      <c r="M243" s="17">
        <f>SUM(C243:L243)</f>
        <v>565</v>
      </c>
      <c r="N243" s="18">
        <f>IF(COUNT(C243:L243),AVERAGE(C243:L243)," ")</f>
        <v>94.16666666666667</v>
      </c>
      <c r="O243" s="39"/>
    </row>
    <row r="244" spans="1:15" ht="12.75" customHeight="1">
      <c r="A244" s="16" t="s">
        <v>84</v>
      </c>
      <c r="B244" s="17">
        <v>94.1</v>
      </c>
      <c r="C244" s="28">
        <v>93</v>
      </c>
      <c r="D244" s="17">
        <v>94</v>
      </c>
      <c r="E244" s="17">
        <v>97</v>
      </c>
      <c r="F244" s="17">
        <v>93</v>
      </c>
      <c r="G244" s="17">
        <v>95</v>
      </c>
      <c r="H244" s="17">
        <v>98</v>
      </c>
      <c r="I244" s="17"/>
      <c r="J244" s="17"/>
      <c r="K244" s="17"/>
      <c r="L244" s="17"/>
      <c r="M244" s="17">
        <f>SUM(C244:L244)</f>
        <v>570</v>
      </c>
      <c r="N244" s="18">
        <f>IF(COUNT(C244:L244),AVERAGE(C244:L244)," ")</f>
        <v>95</v>
      </c>
      <c r="O244" s="39"/>
    </row>
    <row r="245" spans="1:15" ht="12.75" customHeight="1">
      <c r="A245" s="16" t="s">
        <v>85</v>
      </c>
      <c r="B245" s="18">
        <v>93.9</v>
      </c>
      <c r="C245" s="17">
        <v>94</v>
      </c>
      <c r="D245" s="26">
        <v>94</v>
      </c>
      <c r="E245" s="26">
        <v>94</v>
      </c>
      <c r="F245" s="26">
        <v>92</v>
      </c>
      <c r="G245" s="26">
        <v>96</v>
      </c>
      <c r="H245" s="26">
        <v>94</v>
      </c>
      <c r="I245" s="26"/>
      <c r="J245" s="26"/>
      <c r="K245" s="26"/>
      <c r="L245" s="26"/>
      <c r="M245" s="17">
        <f>SUM(C245:L245)</f>
        <v>564</v>
      </c>
      <c r="N245" s="18">
        <f>IF(COUNT(C245:L245),AVERAGE(C245:L245)," ")</f>
        <v>94</v>
      </c>
      <c r="O245" s="39"/>
    </row>
    <row r="246" spans="1:15" ht="12.75" customHeight="1">
      <c r="A246" s="16" t="s">
        <v>86</v>
      </c>
      <c r="B246" s="17">
        <v>94</v>
      </c>
      <c r="C246" s="17">
        <v>97</v>
      </c>
      <c r="D246" s="26">
        <v>99</v>
      </c>
      <c r="E246" s="26">
        <v>95</v>
      </c>
      <c r="F246" s="26">
        <v>93</v>
      </c>
      <c r="G246" s="26">
        <v>93</v>
      </c>
      <c r="H246" s="26">
        <v>94</v>
      </c>
      <c r="I246" s="26"/>
      <c r="J246" s="26"/>
      <c r="K246" s="26"/>
      <c r="L246" s="26"/>
      <c r="M246" s="17">
        <f>SUM(C246:L246)</f>
        <v>571</v>
      </c>
      <c r="N246" s="18">
        <f>IF(COUNT(C246:L246),AVERAGE(C246:L246)," ")</f>
        <v>95.16666666666667</v>
      </c>
      <c r="O246" s="39"/>
    </row>
    <row r="247" spans="1:15" ht="12.75" customHeight="1">
      <c r="A247" s="16"/>
      <c r="B247" s="18">
        <f aca="true" t="shared" si="23" ref="B247:L247">SUM(B243:B246)</f>
        <v>376.6</v>
      </c>
      <c r="C247" s="17">
        <f t="shared" si="23"/>
        <v>375</v>
      </c>
      <c r="D247" s="17">
        <f t="shared" si="23"/>
        <v>381</v>
      </c>
      <c r="E247" s="17">
        <f t="shared" si="23"/>
        <v>384</v>
      </c>
      <c r="F247" s="17">
        <f t="shared" si="23"/>
        <v>371</v>
      </c>
      <c r="G247" s="17">
        <f t="shared" si="23"/>
        <v>381</v>
      </c>
      <c r="H247" s="17">
        <f t="shared" si="23"/>
        <v>378</v>
      </c>
      <c r="I247" s="17">
        <f t="shared" si="23"/>
        <v>0</v>
      </c>
      <c r="J247" s="17">
        <f t="shared" si="23"/>
        <v>0</v>
      </c>
      <c r="K247" s="17">
        <f t="shared" si="23"/>
        <v>0</v>
      </c>
      <c r="L247" s="17">
        <f t="shared" si="23"/>
        <v>0</v>
      </c>
      <c r="M247" s="17">
        <f>SUM(C247:L247)</f>
        <v>2270</v>
      </c>
      <c r="N247" s="18"/>
      <c r="O247" s="39"/>
    </row>
    <row r="248" spans="1:15" ht="12.75" customHeight="1">
      <c r="A248" s="29" t="s">
        <v>35</v>
      </c>
      <c r="B248" s="19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8" t="str">
        <f>IF(COUNT(C248:L248),AVERAGE(C248:L248)," ")</f>
        <v> </v>
      </c>
      <c r="O248" s="39"/>
    </row>
    <row r="249" spans="1:15" ht="12.75" customHeight="1">
      <c r="A249" s="27" t="s">
        <v>79</v>
      </c>
      <c r="B249" s="17">
        <v>97.2</v>
      </c>
      <c r="C249" s="17">
        <v>99</v>
      </c>
      <c r="D249" s="17">
        <v>98</v>
      </c>
      <c r="E249" s="17">
        <v>99</v>
      </c>
      <c r="F249" s="17">
        <v>99</v>
      </c>
      <c r="G249" s="17">
        <v>98</v>
      </c>
      <c r="H249" s="17">
        <v>99</v>
      </c>
      <c r="I249" s="13"/>
      <c r="J249" s="17"/>
      <c r="K249" s="17"/>
      <c r="L249" s="17"/>
      <c r="M249" s="17">
        <f>SUM(C249:L249)</f>
        <v>592</v>
      </c>
      <c r="N249" s="18">
        <f>IF(COUNT(C249:L249),AVERAGE(C249:L249)," ")</f>
        <v>98.66666666666667</v>
      </c>
      <c r="O249" s="39"/>
    </row>
    <row r="250" spans="1:15" ht="12.75" customHeight="1">
      <c r="A250" s="27" t="s">
        <v>80</v>
      </c>
      <c r="B250" s="18">
        <v>95</v>
      </c>
      <c r="C250" s="47">
        <v>94</v>
      </c>
      <c r="D250" s="26">
        <v>95</v>
      </c>
      <c r="E250" s="26">
        <v>93</v>
      </c>
      <c r="F250" s="26">
        <v>93</v>
      </c>
      <c r="G250" s="26">
        <v>93</v>
      </c>
      <c r="H250" s="26">
        <v>98</v>
      </c>
      <c r="I250" s="26"/>
      <c r="J250" s="26"/>
      <c r="K250" s="26"/>
      <c r="L250" s="26"/>
      <c r="M250" s="17">
        <f>SUM(C250:L250)</f>
        <v>566</v>
      </c>
      <c r="N250" s="18">
        <f>IF(COUNT(C250:L250),AVERAGE(C250:L250)," ")</f>
        <v>94.33333333333333</v>
      </c>
      <c r="O250" s="39"/>
    </row>
    <row r="251" spans="1:15" ht="12.75" customHeight="1">
      <c r="A251" s="27" t="s">
        <v>81</v>
      </c>
      <c r="B251" s="18">
        <v>92.1</v>
      </c>
      <c r="C251" s="26">
        <v>98</v>
      </c>
      <c r="D251" s="26">
        <v>94</v>
      </c>
      <c r="E251" s="26">
        <v>89</v>
      </c>
      <c r="F251" s="26">
        <v>95</v>
      </c>
      <c r="G251" s="26">
        <v>85</v>
      </c>
      <c r="H251" s="26">
        <v>92</v>
      </c>
      <c r="I251" s="26"/>
      <c r="J251" s="26"/>
      <c r="K251" s="26"/>
      <c r="L251" s="26"/>
      <c r="M251" s="17">
        <f>SUM(C251:L251)</f>
        <v>553</v>
      </c>
      <c r="N251" s="18">
        <f>IF(COUNT(C251:L251),AVERAGE(C251:L251)," ")</f>
        <v>92.16666666666667</v>
      </c>
      <c r="O251" s="39"/>
    </row>
    <row r="252" spans="1:15" ht="12.75" customHeight="1">
      <c r="A252" s="27" t="s">
        <v>82</v>
      </c>
      <c r="B252" s="18">
        <v>92</v>
      </c>
      <c r="C252" s="17">
        <v>92</v>
      </c>
      <c r="D252" s="26">
        <v>91</v>
      </c>
      <c r="E252" s="26">
        <v>95</v>
      </c>
      <c r="F252" s="26">
        <v>95</v>
      </c>
      <c r="G252" s="26">
        <v>95</v>
      </c>
      <c r="H252" s="26">
        <v>91</v>
      </c>
      <c r="I252" s="26"/>
      <c r="J252" s="26"/>
      <c r="K252" s="26"/>
      <c r="L252" s="26"/>
      <c r="M252" s="17">
        <f>SUM(C252:L252)</f>
        <v>559</v>
      </c>
      <c r="N252" s="18">
        <f>IF(COUNT(C252:L252),AVERAGE(C252:L252)," ")</f>
        <v>93.16666666666667</v>
      </c>
      <c r="O252" s="39"/>
    </row>
    <row r="253" spans="1:15" ht="12.75" customHeight="1">
      <c r="A253" s="27"/>
      <c r="B253" s="17">
        <f aca="true" t="shared" si="24" ref="B253:L253">SUM(B249:B252)</f>
        <v>376.29999999999995</v>
      </c>
      <c r="C253" s="17">
        <f t="shared" si="24"/>
        <v>383</v>
      </c>
      <c r="D253" s="17">
        <f t="shared" si="24"/>
        <v>378</v>
      </c>
      <c r="E253" s="17">
        <f t="shared" si="24"/>
        <v>376</v>
      </c>
      <c r="F253" s="17">
        <f t="shared" si="24"/>
        <v>382</v>
      </c>
      <c r="G253" s="17">
        <f t="shared" si="24"/>
        <v>371</v>
      </c>
      <c r="H253" s="17">
        <f t="shared" si="24"/>
        <v>380</v>
      </c>
      <c r="I253" s="17">
        <f t="shared" si="24"/>
        <v>0</v>
      </c>
      <c r="J253" s="17">
        <f t="shared" si="24"/>
        <v>0</v>
      </c>
      <c r="K253" s="17">
        <f t="shared" si="24"/>
        <v>0</v>
      </c>
      <c r="L253" s="17">
        <f t="shared" si="24"/>
        <v>0</v>
      </c>
      <c r="M253" s="17">
        <f>SUM(C253:L253)</f>
        <v>2270</v>
      </c>
      <c r="N253" s="18"/>
      <c r="O253" s="39"/>
    </row>
    <row r="254" spans="1:15" ht="12.75" customHeight="1">
      <c r="A254" s="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39"/>
    </row>
    <row r="255" spans="1:15" ht="12.75" customHeight="1">
      <c r="A255" s="6"/>
      <c r="B255" s="17"/>
      <c r="C255" s="17"/>
      <c r="D255" s="22" t="s">
        <v>7</v>
      </c>
      <c r="E255" s="19" t="s">
        <v>8</v>
      </c>
      <c r="F255" s="19" t="s">
        <v>9</v>
      </c>
      <c r="G255" s="19" t="s">
        <v>10</v>
      </c>
      <c r="H255" s="19" t="s">
        <v>11</v>
      </c>
      <c r="I255" s="19" t="s">
        <v>12</v>
      </c>
      <c r="J255" s="17"/>
      <c r="K255" s="17"/>
      <c r="L255" s="17"/>
      <c r="M255" s="17"/>
      <c r="N255" s="17"/>
      <c r="O255" s="39"/>
    </row>
    <row r="256" spans="1:15" ht="12.75" customHeight="1">
      <c r="A256" s="15" t="str">
        <f>+A230</f>
        <v>Liskeard A</v>
      </c>
      <c r="B256" s="17"/>
      <c r="C256" s="17"/>
      <c r="D256" s="26">
        <f>+J223</f>
        <v>6</v>
      </c>
      <c r="E256" s="26">
        <v>4</v>
      </c>
      <c r="F256" s="26">
        <v>1</v>
      </c>
      <c r="G256" s="26">
        <v>1</v>
      </c>
      <c r="H256" s="26">
        <f>+E256*2+F256</f>
        <v>9</v>
      </c>
      <c r="I256" s="26">
        <f>+M235</f>
        <v>2296</v>
      </c>
      <c r="J256" s="17"/>
      <c r="K256" s="17"/>
      <c r="L256" s="17"/>
      <c r="M256" s="17"/>
      <c r="N256" s="17"/>
      <c r="O256" s="39"/>
    </row>
    <row r="257" spans="1:15" ht="12.75" customHeight="1">
      <c r="A257" s="15" t="str">
        <f>+A236</f>
        <v>Falmouth </v>
      </c>
      <c r="B257" s="17"/>
      <c r="C257" s="17"/>
      <c r="D257" s="26">
        <f>+J223</f>
        <v>6</v>
      </c>
      <c r="E257" s="26">
        <v>4</v>
      </c>
      <c r="F257" s="26">
        <v>1</v>
      </c>
      <c r="G257" s="26">
        <v>1</v>
      </c>
      <c r="H257" s="26">
        <f>+E257*2+F257</f>
        <v>9</v>
      </c>
      <c r="I257" s="26">
        <f>+M241</f>
        <v>2280</v>
      </c>
      <c r="J257" s="17"/>
      <c r="K257" s="17"/>
      <c r="L257" s="17"/>
      <c r="M257" s="17"/>
      <c r="N257" s="17"/>
      <c r="O257" s="39"/>
    </row>
    <row r="258" spans="1:15" ht="12.75" customHeight="1">
      <c r="A258" s="15" t="str">
        <f>+A242</f>
        <v>City of Truro D</v>
      </c>
      <c r="B258" s="17"/>
      <c r="C258" s="17"/>
      <c r="D258" s="26">
        <f>+J223</f>
        <v>6</v>
      </c>
      <c r="E258" s="26">
        <v>2</v>
      </c>
      <c r="F258" s="26">
        <v>0</v>
      </c>
      <c r="G258" s="26">
        <v>4</v>
      </c>
      <c r="H258" s="26">
        <f>+E258*2+F258</f>
        <v>4</v>
      </c>
      <c r="I258" s="26">
        <f>+M247</f>
        <v>2270</v>
      </c>
      <c r="J258" s="17"/>
      <c r="K258" s="17"/>
      <c r="L258" s="17"/>
      <c r="M258" s="17"/>
      <c r="N258" s="17"/>
      <c r="O258" s="39"/>
    </row>
    <row r="259" spans="1:15" ht="12.75" customHeight="1">
      <c r="A259" s="15" t="str">
        <f>+A248</f>
        <v>Holmans A</v>
      </c>
      <c r="B259" s="17"/>
      <c r="C259" s="17"/>
      <c r="D259" s="26">
        <f>+J223</f>
        <v>6</v>
      </c>
      <c r="E259" s="26">
        <v>1</v>
      </c>
      <c r="F259" s="26">
        <v>0</v>
      </c>
      <c r="G259" s="26">
        <v>5</v>
      </c>
      <c r="H259" s="26">
        <f>+E259*2+F259</f>
        <v>2</v>
      </c>
      <c r="I259" s="26">
        <f>+M253</f>
        <v>2270</v>
      </c>
      <c r="J259" s="17"/>
      <c r="K259" s="17"/>
      <c r="L259" s="17"/>
      <c r="M259" s="17"/>
      <c r="N259" s="17"/>
      <c r="O259" s="39"/>
    </row>
    <row r="260" spans="10:15" ht="12.75" customHeight="1">
      <c r="J260" s="54"/>
      <c r="K260" s="39"/>
      <c r="L260" s="39"/>
      <c r="M260" s="39"/>
      <c r="N260" s="39"/>
      <c r="O260" s="39"/>
    </row>
    <row r="261" spans="1:15" ht="12.75" customHeight="1">
      <c r="A261" s="51"/>
      <c r="B261" s="51"/>
      <c r="C261" s="39"/>
      <c r="D261" s="39"/>
      <c r="E261" s="52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1:15" ht="12.75" customHeight="1">
      <c r="A262" s="8"/>
      <c r="B262" s="8"/>
      <c r="E262" s="48" t="s">
        <v>5</v>
      </c>
      <c r="O262" s="39"/>
    </row>
    <row r="263" spans="1:15" ht="12.75" customHeight="1">
      <c r="A263" s="8"/>
      <c r="B263" s="8"/>
      <c r="F263" s="48" t="s">
        <v>6</v>
      </c>
      <c r="O263" s="39"/>
    </row>
    <row r="264" spans="5:15" ht="12.75" customHeight="1">
      <c r="E264" s="1"/>
      <c r="G264" s="48" t="s">
        <v>4</v>
      </c>
      <c r="O264" s="39"/>
    </row>
    <row r="265" spans="7:15" ht="12.75" customHeight="1">
      <c r="G265" s="48" t="s">
        <v>38</v>
      </c>
      <c r="O265" s="39"/>
    </row>
    <row r="266" spans="1:15" ht="12.75" customHeight="1">
      <c r="A266" s="39"/>
      <c r="F266" s="48" t="s">
        <v>25</v>
      </c>
      <c r="J266" s="13">
        <v>7</v>
      </c>
      <c r="O266" s="39"/>
    </row>
    <row r="267" spans="4:15" ht="12.75" customHeight="1">
      <c r="D267" s="4"/>
      <c r="E267" s="4"/>
      <c r="F267" s="2"/>
      <c r="O267" s="39"/>
    </row>
    <row r="268" spans="1:15" ht="12.75" customHeight="1">
      <c r="A268" s="2"/>
      <c r="B268" s="2" t="str">
        <f>+A273</f>
        <v>Liskeard A</v>
      </c>
      <c r="C268" s="9"/>
      <c r="D268" s="4"/>
      <c r="E268" s="4"/>
      <c r="F268" s="13">
        <f>+I278</f>
        <v>381</v>
      </c>
      <c r="H268" s="48" t="s">
        <v>151</v>
      </c>
      <c r="J268" s="2" t="str">
        <f>+A291</f>
        <v>Holmans A</v>
      </c>
      <c r="L268" s="2"/>
      <c r="M268" s="2"/>
      <c r="N268" s="13">
        <f>+I296</f>
        <v>387</v>
      </c>
      <c r="O268" s="39"/>
    </row>
    <row r="269" spans="1:15" ht="12.75" customHeight="1">
      <c r="A269" s="110" t="s">
        <v>147</v>
      </c>
      <c r="B269" s="2"/>
      <c r="C269" s="10"/>
      <c r="D269" s="4"/>
      <c r="E269" s="4"/>
      <c r="F269" s="2"/>
      <c r="H269" s="10"/>
      <c r="I269" s="2"/>
      <c r="J269" s="2"/>
      <c r="L269" s="2"/>
      <c r="M269" s="2"/>
      <c r="N269" s="2"/>
      <c r="O269" s="39"/>
    </row>
    <row r="270" spans="1:15" ht="12.75" customHeight="1">
      <c r="A270" s="6"/>
      <c r="B270" s="32" t="str">
        <f>+A279</f>
        <v>Falmouth </v>
      </c>
      <c r="C270" s="11"/>
      <c r="D270" s="7"/>
      <c r="E270" s="7"/>
      <c r="F270" s="13">
        <f>+I284</f>
        <v>290</v>
      </c>
      <c r="H270" s="48" t="s">
        <v>151</v>
      </c>
      <c r="J270" s="10" t="str">
        <f>+A285</f>
        <v>City of Truro D</v>
      </c>
      <c r="L270" s="5"/>
      <c r="M270" s="5"/>
      <c r="N270" s="13">
        <f>+I290</f>
        <v>373</v>
      </c>
      <c r="O270" s="39"/>
    </row>
    <row r="271" spans="1:15" ht="12.75" customHeight="1">
      <c r="A271" s="6"/>
      <c r="B271" s="6"/>
      <c r="C271" s="11"/>
      <c r="D271" s="7"/>
      <c r="E271" s="7"/>
      <c r="F271" s="5"/>
      <c r="G271" s="5"/>
      <c r="H271" s="12"/>
      <c r="I271" s="5"/>
      <c r="J271" s="5"/>
      <c r="K271" s="5"/>
      <c r="L271" s="5"/>
      <c r="M271" s="5"/>
      <c r="N271" s="5"/>
      <c r="O271" s="39"/>
    </row>
    <row r="272" spans="1:15" ht="12.75" customHeight="1">
      <c r="A272" s="6"/>
      <c r="B272" s="4" t="s">
        <v>1</v>
      </c>
      <c r="C272" s="10" t="s">
        <v>3</v>
      </c>
      <c r="D272" s="7"/>
      <c r="E272" s="7"/>
      <c r="F272" s="5"/>
      <c r="G272" s="5"/>
      <c r="H272" s="12"/>
      <c r="I272" s="5"/>
      <c r="J272" s="5"/>
      <c r="K272" s="5"/>
      <c r="L272" s="5"/>
      <c r="M272" s="5"/>
      <c r="N272" s="5"/>
      <c r="O272" s="39"/>
    </row>
    <row r="273" spans="1:15" ht="12.75" customHeight="1">
      <c r="A273" s="2" t="s">
        <v>15</v>
      </c>
      <c r="B273" s="4" t="s">
        <v>0</v>
      </c>
      <c r="C273" s="7">
        <v>1</v>
      </c>
      <c r="D273" s="7">
        <v>2</v>
      </c>
      <c r="E273" s="7">
        <v>3</v>
      </c>
      <c r="F273" s="7">
        <v>4</v>
      </c>
      <c r="G273" s="7">
        <v>5</v>
      </c>
      <c r="H273" s="7">
        <v>6</v>
      </c>
      <c r="I273" s="7">
        <v>7</v>
      </c>
      <c r="J273" s="7">
        <v>8</v>
      </c>
      <c r="K273" s="7">
        <v>9</v>
      </c>
      <c r="L273" s="7">
        <v>10</v>
      </c>
      <c r="M273" s="14" t="s">
        <v>2</v>
      </c>
      <c r="N273" s="14" t="s">
        <v>0</v>
      </c>
      <c r="O273" s="39"/>
    </row>
    <row r="274" spans="1:15" ht="12.75" customHeight="1">
      <c r="A274" s="16" t="s">
        <v>87</v>
      </c>
      <c r="B274" s="18">
        <v>97</v>
      </c>
      <c r="C274" s="17">
        <v>98</v>
      </c>
      <c r="D274" s="17">
        <v>96</v>
      </c>
      <c r="E274" s="17">
        <v>97</v>
      </c>
      <c r="F274" s="17">
        <v>96</v>
      </c>
      <c r="G274" s="17">
        <v>99</v>
      </c>
      <c r="H274" s="17">
        <v>97</v>
      </c>
      <c r="I274" s="17">
        <v>97</v>
      </c>
      <c r="J274" s="17"/>
      <c r="K274" s="17"/>
      <c r="L274" s="17"/>
      <c r="M274" s="17">
        <f>SUM(C274:L274)</f>
        <v>680</v>
      </c>
      <c r="N274" s="18">
        <f>IF(COUNT(C274:L274),AVERAGE(C274:L274)," ")</f>
        <v>97.14285714285714</v>
      </c>
      <c r="O274" s="39"/>
    </row>
    <row r="275" spans="1:15" ht="12.75" customHeight="1">
      <c r="A275" s="16" t="s">
        <v>88</v>
      </c>
      <c r="B275" s="17">
        <v>94.7</v>
      </c>
      <c r="C275" s="28">
        <v>95</v>
      </c>
      <c r="D275" s="17">
        <v>91</v>
      </c>
      <c r="E275" s="17">
        <v>97</v>
      </c>
      <c r="F275" s="17">
        <v>96</v>
      </c>
      <c r="G275" s="17">
        <v>94</v>
      </c>
      <c r="H275" s="17">
        <v>92</v>
      </c>
      <c r="I275" s="84">
        <v>94</v>
      </c>
      <c r="J275" s="17"/>
      <c r="K275" s="17"/>
      <c r="L275" s="17"/>
      <c r="M275" s="17">
        <f>SUM(C275:L275)</f>
        <v>659</v>
      </c>
      <c r="N275" s="18">
        <f>IF(COUNT(C275:L275),AVERAGE(C275:L275)," ")</f>
        <v>94.14285714285714</v>
      </c>
      <c r="O275" s="39"/>
    </row>
    <row r="276" spans="1:15" ht="12.75" customHeight="1">
      <c r="A276" s="16" t="s">
        <v>89</v>
      </c>
      <c r="B276" s="17">
        <v>94.4</v>
      </c>
      <c r="C276" s="17">
        <v>94</v>
      </c>
      <c r="D276" s="26">
        <v>92</v>
      </c>
      <c r="E276" s="26">
        <v>93</v>
      </c>
      <c r="F276" s="26">
        <v>93</v>
      </c>
      <c r="G276" s="26">
        <v>99</v>
      </c>
      <c r="H276" s="26">
        <v>94</v>
      </c>
      <c r="I276" s="26">
        <v>95</v>
      </c>
      <c r="J276" s="26"/>
      <c r="K276" s="26"/>
      <c r="L276" s="26"/>
      <c r="M276" s="17">
        <f>SUM(C276:L276)</f>
        <v>660</v>
      </c>
      <c r="N276" s="18">
        <f>IF(COUNT(C276:L276),AVERAGE(C276:L276)," ")</f>
        <v>94.28571428571429</v>
      </c>
      <c r="O276" s="39"/>
    </row>
    <row r="277" spans="1:15" ht="12.75" customHeight="1">
      <c r="A277" s="16" t="s">
        <v>90</v>
      </c>
      <c r="B277" s="31">
        <v>93.6</v>
      </c>
      <c r="C277" s="17">
        <v>97</v>
      </c>
      <c r="D277" s="26">
        <v>96</v>
      </c>
      <c r="E277" s="26">
        <v>98</v>
      </c>
      <c r="F277" s="26">
        <v>99</v>
      </c>
      <c r="G277" s="26">
        <v>96</v>
      </c>
      <c r="H277" s="26">
        <v>97</v>
      </c>
      <c r="I277" s="26">
        <v>95</v>
      </c>
      <c r="J277" s="26"/>
      <c r="K277" s="26"/>
      <c r="L277" s="26"/>
      <c r="M277" s="17">
        <f>SUM(C277:L277)</f>
        <v>678</v>
      </c>
      <c r="N277" s="18">
        <f>IF(COUNT(C277:L277),AVERAGE(C277:L277)," ")</f>
        <v>96.85714285714286</v>
      </c>
      <c r="O277" s="39"/>
    </row>
    <row r="278" spans="1:15" ht="12.75" customHeight="1">
      <c r="A278" s="16"/>
      <c r="B278" s="18">
        <f aca="true" t="shared" si="25" ref="B278:L278">SUM(B274:B277)</f>
        <v>379.70000000000005</v>
      </c>
      <c r="C278" s="17">
        <f t="shared" si="25"/>
        <v>384</v>
      </c>
      <c r="D278" s="17">
        <f t="shared" si="25"/>
        <v>375</v>
      </c>
      <c r="E278" s="17">
        <f t="shared" si="25"/>
        <v>385</v>
      </c>
      <c r="F278" s="17">
        <f t="shared" si="25"/>
        <v>384</v>
      </c>
      <c r="G278" s="17">
        <f t="shared" si="25"/>
        <v>388</v>
      </c>
      <c r="H278" s="17">
        <f t="shared" si="25"/>
        <v>380</v>
      </c>
      <c r="I278" s="17">
        <f t="shared" si="25"/>
        <v>381</v>
      </c>
      <c r="J278" s="17">
        <f t="shared" si="25"/>
        <v>0</v>
      </c>
      <c r="K278" s="17">
        <f t="shared" si="25"/>
        <v>0</v>
      </c>
      <c r="L278" s="17">
        <f t="shared" si="25"/>
        <v>0</v>
      </c>
      <c r="M278" s="17">
        <f>SUM(C278:L278)</f>
        <v>2677</v>
      </c>
      <c r="N278" s="18"/>
      <c r="O278" s="39"/>
    </row>
    <row r="279" spans="1:15" ht="12.75" customHeight="1">
      <c r="A279" s="29" t="s">
        <v>77</v>
      </c>
      <c r="B279" s="19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8" t="str">
        <f>IF(COUNT(C279:L279),AVERAGE(C279:L279)," ")</f>
        <v> </v>
      </c>
      <c r="O279" s="39"/>
    </row>
    <row r="280" spans="1:15" ht="12.75" customHeight="1">
      <c r="A280" s="41" t="s">
        <v>91</v>
      </c>
      <c r="B280" s="36">
        <v>96.8</v>
      </c>
      <c r="C280" s="35">
        <v>97</v>
      </c>
      <c r="D280" s="17">
        <v>98</v>
      </c>
      <c r="E280" s="17">
        <v>97</v>
      </c>
      <c r="F280" s="17">
        <v>97</v>
      </c>
      <c r="G280" s="17">
        <v>97</v>
      </c>
      <c r="H280" s="17">
        <v>97</v>
      </c>
      <c r="I280" s="17">
        <v>95</v>
      </c>
      <c r="J280" s="17"/>
      <c r="K280" s="17"/>
      <c r="L280" s="17"/>
      <c r="M280" s="17">
        <f>SUM(C280:L280)</f>
        <v>678</v>
      </c>
      <c r="N280" s="18">
        <f>IF(COUNT(C280:L280),AVERAGE(C280:L280)," ")</f>
        <v>96.85714285714286</v>
      </c>
      <c r="O280" s="39"/>
    </row>
    <row r="281" spans="1:15" ht="12.75" customHeight="1">
      <c r="A281" s="41" t="s">
        <v>92</v>
      </c>
      <c r="B281" s="36">
        <v>95.1</v>
      </c>
      <c r="C281" s="35">
        <v>96</v>
      </c>
      <c r="D281" s="17">
        <v>98</v>
      </c>
      <c r="E281" s="17">
        <v>93</v>
      </c>
      <c r="F281" s="17">
        <v>90</v>
      </c>
      <c r="G281" s="17">
        <v>94</v>
      </c>
      <c r="H281" s="17">
        <v>94</v>
      </c>
      <c r="I281" s="17">
        <v>97</v>
      </c>
      <c r="J281" s="17"/>
      <c r="K281" s="17"/>
      <c r="L281" s="17"/>
      <c r="M281" s="17">
        <f>SUM(C281:L281)</f>
        <v>662</v>
      </c>
      <c r="N281" s="18">
        <f>IF(COUNT(C281:L281),AVERAGE(C281:L281)," ")</f>
        <v>94.57142857142857</v>
      </c>
      <c r="O281" s="39"/>
    </row>
    <row r="282" spans="1:15" ht="12.75" customHeight="1">
      <c r="A282" s="41" t="s">
        <v>93</v>
      </c>
      <c r="B282" s="36">
        <v>94.1</v>
      </c>
      <c r="C282" s="35">
        <v>97</v>
      </c>
      <c r="D282" s="26">
        <v>93</v>
      </c>
      <c r="E282" s="26">
        <v>95</v>
      </c>
      <c r="F282" s="26">
        <v>98</v>
      </c>
      <c r="G282" s="101">
        <v>94</v>
      </c>
      <c r="H282" s="26">
        <v>97</v>
      </c>
      <c r="I282" s="26">
        <v>98</v>
      </c>
      <c r="J282" s="26"/>
      <c r="K282" s="26"/>
      <c r="L282" s="26"/>
      <c r="M282" s="17">
        <f>SUM(C282:L282)</f>
        <v>672</v>
      </c>
      <c r="N282" s="18">
        <f>IF(COUNT(C282:L282),AVERAGE(C282:L282)," ")</f>
        <v>96</v>
      </c>
      <c r="O282" s="39"/>
    </row>
    <row r="283" spans="1:15" ht="12.75" customHeight="1">
      <c r="A283" s="41" t="s">
        <v>94</v>
      </c>
      <c r="B283" s="36">
        <v>91.4</v>
      </c>
      <c r="C283" s="35">
        <v>96</v>
      </c>
      <c r="D283" s="26">
        <v>93</v>
      </c>
      <c r="E283" s="26">
        <v>95</v>
      </c>
      <c r="F283" s="26">
        <v>89</v>
      </c>
      <c r="G283" s="26">
        <v>93</v>
      </c>
      <c r="H283" s="101">
        <v>92</v>
      </c>
      <c r="I283" s="26"/>
      <c r="J283" s="26"/>
      <c r="K283" s="26"/>
      <c r="L283" s="26"/>
      <c r="M283" s="17">
        <f>SUM(C283:L283)</f>
        <v>558</v>
      </c>
      <c r="N283" s="18">
        <f>IF(COUNT(C283:L283),AVERAGE(C283:L283)," ")</f>
        <v>93</v>
      </c>
      <c r="O283" s="39"/>
    </row>
    <row r="284" spans="1:15" ht="12.75" customHeight="1">
      <c r="A284" s="23"/>
      <c r="B284" s="31">
        <f aca="true" t="shared" si="26" ref="B284:L284">SUM(B280:B283)</f>
        <v>377.4</v>
      </c>
      <c r="C284" s="17">
        <f t="shared" si="26"/>
        <v>386</v>
      </c>
      <c r="D284" s="17">
        <f t="shared" si="26"/>
        <v>382</v>
      </c>
      <c r="E284" s="17">
        <f t="shared" si="26"/>
        <v>380</v>
      </c>
      <c r="F284" s="17">
        <f t="shared" si="26"/>
        <v>374</v>
      </c>
      <c r="G284" s="17">
        <f t="shared" si="26"/>
        <v>378</v>
      </c>
      <c r="H284" s="17">
        <f t="shared" si="26"/>
        <v>380</v>
      </c>
      <c r="I284" s="17">
        <f t="shared" si="26"/>
        <v>290</v>
      </c>
      <c r="J284" s="17">
        <f t="shared" si="26"/>
        <v>0</v>
      </c>
      <c r="K284" s="17">
        <f t="shared" si="26"/>
        <v>0</v>
      </c>
      <c r="L284" s="17">
        <f t="shared" si="26"/>
        <v>0</v>
      </c>
      <c r="M284" s="17">
        <f>SUM(C284:L284)</f>
        <v>2570</v>
      </c>
      <c r="N284" s="18"/>
      <c r="O284" s="39"/>
    </row>
    <row r="285" spans="1:15" ht="12.75" customHeight="1">
      <c r="A285" s="29" t="s">
        <v>78</v>
      </c>
      <c r="B285" s="19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8" t="str">
        <f>IF(COUNT(C285:L285),AVERAGE(C285:L285)," ")</f>
        <v> </v>
      </c>
      <c r="O285" s="39"/>
    </row>
    <row r="286" spans="1:15" ht="12.75" customHeight="1">
      <c r="A286" s="16" t="s">
        <v>83</v>
      </c>
      <c r="B286" s="18">
        <v>94.6</v>
      </c>
      <c r="C286" s="17">
        <v>91</v>
      </c>
      <c r="D286" s="17">
        <v>94</v>
      </c>
      <c r="E286" s="17">
        <v>98</v>
      </c>
      <c r="F286" s="17">
        <v>93</v>
      </c>
      <c r="G286" s="17">
        <v>97</v>
      </c>
      <c r="H286" s="17">
        <v>92</v>
      </c>
      <c r="I286" s="17">
        <v>93</v>
      </c>
      <c r="J286" s="17">
        <v>87</v>
      </c>
      <c r="K286" s="17"/>
      <c r="L286" s="17"/>
      <c r="M286" s="17">
        <f>SUM(C286:L286)</f>
        <v>745</v>
      </c>
      <c r="N286" s="18">
        <f>IF(COUNT(C286:L286),AVERAGE(C286:L286)," ")</f>
        <v>93.125</v>
      </c>
      <c r="O286" s="39"/>
    </row>
    <row r="287" spans="1:15" ht="12.75" customHeight="1">
      <c r="A287" s="16" t="s">
        <v>84</v>
      </c>
      <c r="B287" s="17">
        <v>94.1</v>
      </c>
      <c r="C287" s="28">
        <v>93</v>
      </c>
      <c r="D287" s="17">
        <v>94</v>
      </c>
      <c r="E287" s="17">
        <v>97</v>
      </c>
      <c r="F287" s="17">
        <v>93</v>
      </c>
      <c r="G287" s="17">
        <v>95</v>
      </c>
      <c r="H287" s="17">
        <v>98</v>
      </c>
      <c r="I287" s="17">
        <v>94</v>
      </c>
      <c r="J287" s="17">
        <v>94</v>
      </c>
      <c r="K287" s="17"/>
      <c r="L287" s="17"/>
      <c r="M287" s="17">
        <f>SUM(C287:L287)</f>
        <v>758</v>
      </c>
      <c r="N287" s="18">
        <f>IF(COUNT(C287:L287),AVERAGE(C287:L287)," ")</f>
        <v>94.75</v>
      </c>
      <c r="O287" s="39"/>
    </row>
    <row r="288" spans="1:15" ht="12.75" customHeight="1">
      <c r="A288" s="16" t="s">
        <v>85</v>
      </c>
      <c r="B288" s="18">
        <v>93.9</v>
      </c>
      <c r="C288" s="17">
        <v>94</v>
      </c>
      <c r="D288" s="26">
        <v>94</v>
      </c>
      <c r="E288" s="26">
        <v>94</v>
      </c>
      <c r="F288" s="26">
        <v>92</v>
      </c>
      <c r="G288" s="26">
        <v>96</v>
      </c>
      <c r="H288" s="26">
        <v>94</v>
      </c>
      <c r="I288" s="26">
        <v>92</v>
      </c>
      <c r="J288" s="26">
        <v>92</v>
      </c>
      <c r="K288" s="26"/>
      <c r="L288" s="26"/>
      <c r="M288" s="17">
        <f>SUM(C288:L288)</f>
        <v>748</v>
      </c>
      <c r="N288" s="18">
        <f>IF(COUNT(C288:L288),AVERAGE(C288:L288)," ")</f>
        <v>93.5</v>
      </c>
      <c r="O288" s="39"/>
    </row>
    <row r="289" spans="1:15" ht="12.75" customHeight="1">
      <c r="A289" s="16" t="s">
        <v>86</v>
      </c>
      <c r="B289" s="17">
        <v>94</v>
      </c>
      <c r="C289" s="17">
        <v>97</v>
      </c>
      <c r="D289" s="26">
        <v>99</v>
      </c>
      <c r="E289" s="26">
        <v>95</v>
      </c>
      <c r="F289" s="26">
        <v>93</v>
      </c>
      <c r="G289" s="26">
        <v>93</v>
      </c>
      <c r="H289" s="26">
        <v>94</v>
      </c>
      <c r="I289" s="26">
        <v>94</v>
      </c>
      <c r="J289" s="26">
        <v>95</v>
      </c>
      <c r="K289" s="26"/>
      <c r="L289" s="26"/>
      <c r="M289" s="17">
        <f>SUM(C289:L289)</f>
        <v>760</v>
      </c>
      <c r="N289" s="18">
        <f>IF(COUNT(C289:L289),AVERAGE(C289:L289)," ")</f>
        <v>95</v>
      </c>
      <c r="O289" s="39"/>
    </row>
    <row r="290" spans="1:15" ht="12.75" customHeight="1">
      <c r="A290" s="16"/>
      <c r="B290" s="18">
        <f aca="true" t="shared" si="27" ref="B290:L290">SUM(B286:B289)</f>
        <v>376.6</v>
      </c>
      <c r="C290" s="17">
        <f t="shared" si="27"/>
        <v>375</v>
      </c>
      <c r="D290" s="17">
        <f t="shared" si="27"/>
        <v>381</v>
      </c>
      <c r="E290" s="17">
        <f t="shared" si="27"/>
        <v>384</v>
      </c>
      <c r="F290" s="17">
        <f t="shared" si="27"/>
        <v>371</v>
      </c>
      <c r="G290" s="17">
        <f t="shared" si="27"/>
        <v>381</v>
      </c>
      <c r="H290" s="17">
        <f t="shared" si="27"/>
        <v>378</v>
      </c>
      <c r="I290" s="17">
        <f t="shared" si="27"/>
        <v>373</v>
      </c>
      <c r="J290" s="17">
        <f t="shared" si="27"/>
        <v>368</v>
      </c>
      <c r="K290" s="17">
        <f t="shared" si="27"/>
        <v>0</v>
      </c>
      <c r="L290" s="17">
        <f t="shared" si="27"/>
        <v>0</v>
      </c>
      <c r="M290" s="17">
        <f>SUM(C290:L290)</f>
        <v>3011</v>
      </c>
      <c r="N290" s="18"/>
      <c r="O290" s="39"/>
    </row>
    <row r="291" spans="1:15" ht="12.75" customHeight="1">
      <c r="A291" s="29" t="s">
        <v>35</v>
      </c>
      <c r="B291" s="19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8" t="str">
        <f>IF(COUNT(C291:L291),AVERAGE(C291:L291)," ")</f>
        <v> </v>
      </c>
      <c r="O291" s="39"/>
    </row>
    <row r="292" spans="1:15" ht="12.75" customHeight="1">
      <c r="A292" s="27" t="s">
        <v>79</v>
      </c>
      <c r="B292" s="17">
        <v>97.2</v>
      </c>
      <c r="C292" s="17">
        <v>99</v>
      </c>
      <c r="D292" s="17">
        <v>98</v>
      </c>
      <c r="E292" s="17">
        <v>99</v>
      </c>
      <c r="F292" s="17">
        <v>99</v>
      </c>
      <c r="G292" s="17">
        <v>98</v>
      </c>
      <c r="H292" s="17">
        <v>99</v>
      </c>
      <c r="I292" s="13">
        <v>100</v>
      </c>
      <c r="J292" s="17"/>
      <c r="K292" s="17"/>
      <c r="L292" s="17"/>
      <c r="M292" s="17">
        <f>SUM(C292:L292)</f>
        <v>692</v>
      </c>
      <c r="N292" s="18">
        <f>IF(COUNT(C292:L292),AVERAGE(C292:L292)," ")</f>
        <v>98.85714285714286</v>
      </c>
      <c r="O292" s="39"/>
    </row>
    <row r="293" spans="1:15" ht="12.75" customHeight="1">
      <c r="A293" s="27" t="s">
        <v>80</v>
      </c>
      <c r="B293" s="18">
        <v>95</v>
      </c>
      <c r="C293" s="47">
        <v>94</v>
      </c>
      <c r="D293" s="26">
        <v>95</v>
      </c>
      <c r="E293" s="26">
        <v>93</v>
      </c>
      <c r="F293" s="26">
        <v>93</v>
      </c>
      <c r="G293" s="26">
        <v>93</v>
      </c>
      <c r="H293" s="26">
        <v>98</v>
      </c>
      <c r="I293" s="26">
        <v>97</v>
      </c>
      <c r="J293" s="26"/>
      <c r="K293" s="26"/>
      <c r="L293" s="26"/>
      <c r="M293" s="17">
        <f>SUM(C293:L293)</f>
        <v>663</v>
      </c>
      <c r="N293" s="18">
        <f>IF(COUNT(C293:L293),AVERAGE(C293:L293)," ")</f>
        <v>94.71428571428571</v>
      </c>
      <c r="O293" s="39"/>
    </row>
    <row r="294" spans="1:15" ht="12.75" customHeight="1">
      <c r="A294" s="27" t="s">
        <v>81</v>
      </c>
      <c r="B294" s="18">
        <v>92.1</v>
      </c>
      <c r="C294" s="26">
        <v>98</v>
      </c>
      <c r="D294" s="26">
        <v>94</v>
      </c>
      <c r="E294" s="26">
        <v>89</v>
      </c>
      <c r="F294" s="26">
        <v>95</v>
      </c>
      <c r="G294" s="26">
        <v>85</v>
      </c>
      <c r="H294" s="26">
        <v>92</v>
      </c>
      <c r="I294" s="26">
        <v>95</v>
      </c>
      <c r="J294" s="26"/>
      <c r="K294" s="26"/>
      <c r="L294" s="26"/>
      <c r="M294" s="17">
        <f>SUM(C294:L294)</f>
        <v>648</v>
      </c>
      <c r="N294" s="18">
        <f>IF(COUNT(C294:L294),AVERAGE(C294:L294)," ")</f>
        <v>92.57142857142857</v>
      </c>
      <c r="O294" s="39"/>
    </row>
    <row r="295" spans="1:15" ht="12.75" customHeight="1">
      <c r="A295" s="27" t="s">
        <v>82</v>
      </c>
      <c r="B295" s="18">
        <v>92</v>
      </c>
      <c r="C295" s="17">
        <v>92</v>
      </c>
      <c r="D295" s="26">
        <v>91</v>
      </c>
      <c r="E295" s="26">
        <v>95</v>
      </c>
      <c r="F295" s="26">
        <v>95</v>
      </c>
      <c r="G295" s="26">
        <v>95</v>
      </c>
      <c r="H295" s="26">
        <v>91</v>
      </c>
      <c r="I295" s="26">
        <v>95</v>
      </c>
      <c r="J295" s="26"/>
      <c r="K295" s="26"/>
      <c r="L295" s="26"/>
      <c r="M295" s="17">
        <f>SUM(C295:L295)</f>
        <v>654</v>
      </c>
      <c r="N295" s="18">
        <f>IF(COUNT(C295:L295),AVERAGE(C295:L295)," ")</f>
        <v>93.42857142857143</v>
      </c>
      <c r="O295" s="39"/>
    </row>
    <row r="296" spans="1:15" ht="12.75" customHeight="1">
      <c r="A296" s="27"/>
      <c r="B296" s="17">
        <f aca="true" t="shared" si="28" ref="B296:L296">SUM(B292:B295)</f>
        <v>376.29999999999995</v>
      </c>
      <c r="C296" s="17">
        <f t="shared" si="28"/>
        <v>383</v>
      </c>
      <c r="D296" s="17">
        <f t="shared" si="28"/>
        <v>378</v>
      </c>
      <c r="E296" s="17">
        <f t="shared" si="28"/>
        <v>376</v>
      </c>
      <c r="F296" s="17">
        <f t="shared" si="28"/>
        <v>382</v>
      </c>
      <c r="G296" s="17">
        <f t="shared" si="28"/>
        <v>371</v>
      </c>
      <c r="H296" s="17">
        <f t="shared" si="28"/>
        <v>380</v>
      </c>
      <c r="I296" s="17">
        <f t="shared" si="28"/>
        <v>387</v>
      </c>
      <c r="J296" s="17">
        <f t="shared" si="28"/>
        <v>0</v>
      </c>
      <c r="K296" s="17">
        <f t="shared" si="28"/>
        <v>0</v>
      </c>
      <c r="L296" s="17">
        <f t="shared" si="28"/>
        <v>0</v>
      </c>
      <c r="M296" s="17">
        <f>SUM(C296:L296)</f>
        <v>2657</v>
      </c>
      <c r="N296" s="18"/>
      <c r="O296" s="39"/>
    </row>
    <row r="297" spans="1:15" ht="12.75" customHeight="1">
      <c r="A297" s="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39"/>
    </row>
    <row r="298" spans="1:15" ht="12.75" customHeight="1">
      <c r="A298" s="6"/>
      <c r="B298" s="17"/>
      <c r="C298" s="17"/>
      <c r="D298" s="22" t="s">
        <v>7</v>
      </c>
      <c r="E298" s="19" t="s">
        <v>8</v>
      </c>
      <c r="F298" s="19" t="s">
        <v>9</v>
      </c>
      <c r="G298" s="19" t="s">
        <v>10</v>
      </c>
      <c r="H298" s="19" t="s">
        <v>11</v>
      </c>
      <c r="I298" s="19" t="s">
        <v>12</v>
      </c>
      <c r="J298" s="17"/>
      <c r="K298" s="17"/>
      <c r="L298" s="17"/>
      <c r="M298" s="17"/>
      <c r="N298" s="17"/>
      <c r="O298" s="39"/>
    </row>
    <row r="299" spans="1:15" ht="12.75" customHeight="1">
      <c r="A299" s="15" t="str">
        <f>+A279</f>
        <v>Falmouth </v>
      </c>
      <c r="B299" s="17"/>
      <c r="C299" s="17"/>
      <c r="D299" s="26">
        <f>+J266</f>
        <v>7</v>
      </c>
      <c r="E299" s="26">
        <v>4</v>
      </c>
      <c r="F299" s="26">
        <v>1</v>
      </c>
      <c r="G299" s="26">
        <v>2</v>
      </c>
      <c r="H299" s="26">
        <f>+E299*2+F299</f>
        <v>9</v>
      </c>
      <c r="I299" s="26">
        <f>+M284</f>
        <v>2570</v>
      </c>
      <c r="J299" s="17"/>
      <c r="K299" s="17"/>
      <c r="L299" s="17"/>
      <c r="M299" s="17"/>
      <c r="N299" s="17"/>
      <c r="O299" s="39"/>
    </row>
    <row r="300" spans="1:15" ht="12.75" customHeight="1">
      <c r="A300" s="15" t="str">
        <f>+A273</f>
        <v>Liskeard A</v>
      </c>
      <c r="B300" s="17"/>
      <c r="C300" s="17"/>
      <c r="D300" s="26">
        <f>+J266</f>
        <v>7</v>
      </c>
      <c r="E300" s="26">
        <v>4</v>
      </c>
      <c r="F300" s="26">
        <v>0</v>
      </c>
      <c r="G300" s="26">
        <v>2</v>
      </c>
      <c r="H300" s="26">
        <f>+E300*2+F300</f>
        <v>8</v>
      </c>
      <c r="I300" s="26">
        <f>+M278</f>
        <v>2677</v>
      </c>
      <c r="J300" s="17"/>
      <c r="K300" s="17"/>
      <c r="L300" s="17"/>
      <c r="M300" s="17"/>
      <c r="N300" s="17"/>
      <c r="O300" s="39"/>
    </row>
    <row r="301" spans="1:15" ht="12.75" customHeight="1">
      <c r="A301" s="15" t="str">
        <f>+A285</f>
        <v>City of Truro D</v>
      </c>
      <c r="B301" s="17"/>
      <c r="C301" s="17"/>
      <c r="D301" s="26">
        <f>+J266</f>
        <v>7</v>
      </c>
      <c r="E301" s="26">
        <v>3</v>
      </c>
      <c r="F301" s="26">
        <v>0</v>
      </c>
      <c r="G301" s="26">
        <v>4</v>
      </c>
      <c r="H301" s="26">
        <f>+E301*2+F301</f>
        <v>6</v>
      </c>
      <c r="I301" s="26">
        <f>+M290</f>
        <v>3011</v>
      </c>
      <c r="J301" s="17"/>
      <c r="K301" s="17"/>
      <c r="L301" s="17"/>
      <c r="M301" s="17"/>
      <c r="N301" s="17"/>
      <c r="O301" s="39"/>
    </row>
    <row r="302" spans="1:15" ht="12.75" customHeight="1">
      <c r="A302" s="15" t="str">
        <f>+A291</f>
        <v>Holmans A</v>
      </c>
      <c r="B302" s="17"/>
      <c r="C302" s="17"/>
      <c r="D302" s="26">
        <f>+J266</f>
        <v>7</v>
      </c>
      <c r="E302" s="26">
        <v>2</v>
      </c>
      <c r="F302" s="26">
        <v>0</v>
      </c>
      <c r="G302" s="26">
        <v>5</v>
      </c>
      <c r="H302" s="26">
        <f>+E302*2+F302</f>
        <v>4</v>
      </c>
      <c r="I302" s="26">
        <f>+M296</f>
        <v>2657</v>
      </c>
      <c r="J302" s="17"/>
      <c r="K302" s="17"/>
      <c r="L302" s="17"/>
      <c r="M302" s="17"/>
      <c r="N302" s="17"/>
      <c r="O302" s="39"/>
    </row>
    <row r="303" spans="1:15" ht="12.75" customHeight="1">
      <c r="A303" s="39"/>
      <c r="B303" s="39"/>
      <c r="C303" s="39"/>
      <c r="D303" s="55"/>
      <c r="E303" s="55"/>
      <c r="F303" s="50"/>
      <c r="G303" s="39"/>
      <c r="H303" s="39"/>
      <c r="I303" s="39"/>
      <c r="J303" s="39"/>
      <c r="K303" s="39"/>
      <c r="L303" s="39"/>
      <c r="M303" s="39"/>
      <c r="N303" s="39"/>
      <c r="O303" s="39"/>
    </row>
    <row r="304" spans="1:15" ht="12.75" customHeight="1">
      <c r="A304" s="51"/>
      <c r="B304" s="51"/>
      <c r="C304" s="39"/>
      <c r="D304" s="39"/>
      <c r="E304" s="52"/>
      <c r="F304" s="39"/>
      <c r="G304" s="39"/>
      <c r="H304" s="39"/>
      <c r="I304" s="39"/>
      <c r="J304" s="39"/>
      <c r="K304" s="39"/>
      <c r="L304" s="39"/>
      <c r="M304" s="39"/>
      <c r="N304" s="39"/>
      <c r="O304" s="39"/>
    </row>
    <row r="305" spans="1:15" ht="12.75" customHeight="1">
      <c r="A305" s="8"/>
      <c r="B305" s="8"/>
      <c r="E305" s="48" t="s">
        <v>5</v>
      </c>
      <c r="O305" s="39"/>
    </row>
    <row r="306" spans="1:15" ht="12.75" customHeight="1">
      <c r="A306" s="8"/>
      <c r="B306" s="8"/>
      <c r="F306" s="48" t="s">
        <v>6</v>
      </c>
      <c r="O306" s="39"/>
    </row>
    <row r="307" spans="5:15" ht="12.75" customHeight="1">
      <c r="E307" s="1"/>
      <c r="G307" s="48" t="s">
        <v>4</v>
      </c>
      <c r="O307" s="39"/>
    </row>
    <row r="308" spans="7:15" ht="12.75" customHeight="1">
      <c r="G308" s="48" t="s">
        <v>38</v>
      </c>
      <c r="O308" s="39"/>
    </row>
    <row r="309" spans="1:15" ht="12.75" customHeight="1">
      <c r="A309" s="39"/>
      <c r="F309" s="48" t="s">
        <v>25</v>
      </c>
      <c r="J309" s="13">
        <v>8</v>
      </c>
      <c r="O309" s="39"/>
    </row>
    <row r="310" spans="4:15" ht="12.75" customHeight="1">
      <c r="D310" s="4"/>
      <c r="E310" s="4"/>
      <c r="F310" s="2"/>
      <c r="O310" s="39"/>
    </row>
    <row r="311" spans="1:15" ht="12.75" customHeight="1">
      <c r="A311" s="2"/>
      <c r="B311" s="2" t="str">
        <f>+A316</f>
        <v>Liskeard A</v>
      </c>
      <c r="C311" s="9"/>
      <c r="D311" s="4"/>
      <c r="E311" s="4"/>
      <c r="F311" s="13">
        <f>+J321</f>
        <v>371</v>
      </c>
      <c r="H311" s="48" t="s">
        <v>150</v>
      </c>
      <c r="J311" s="10" t="str">
        <f>+A328</f>
        <v>City of Truro D</v>
      </c>
      <c r="L311" s="5"/>
      <c r="M311" s="5"/>
      <c r="N311" s="13">
        <f>+J333</f>
        <v>368</v>
      </c>
      <c r="O311" s="39"/>
    </row>
    <row r="312" spans="1:15" ht="12.75" customHeight="1">
      <c r="A312" s="110" t="s">
        <v>147</v>
      </c>
      <c r="B312" s="2"/>
      <c r="C312" s="10"/>
      <c r="D312" s="4"/>
      <c r="E312" s="4"/>
      <c r="F312" s="2"/>
      <c r="H312" s="10"/>
      <c r="I312" s="2"/>
      <c r="J312" s="2"/>
      <c r="L312" s="2"/>
      <c r="M312" s="2"/>
      <c r="N312" s="2"/>
      <c r="O312" s="39"/>
    </row>
    <row r="313" spans="1:15" ht="12.75" customHeight="1">
      <c r="A313" s="6"/>
      <c r="B313" s="32" t="str">
        <f>+A322</f>
        <v>Falmouth </v>
      </c>
      <c r="C313" s="11"/>
      <c r="D313" s="7"/>
      <c r="E313" s="7"/>
      <c r="F313" s="13">
        <f>+J327</f>
        <v>286</v>
      </c>
      <c r="H313" s="48" t="s">
        <v>151</v>
      </c>
      <c r="J313" s="2" t="str">
        <f>+A334</f>
        <v>Holmans A</v>
      </c>
      <c r="L313" s="2"/>
      <c r="M313" s="2"/>
      <c r="N313" s="13">
        <f>+J339</f>
        <v>375</v>
      </c>
      <c r="O313" s="39"/>
    </row>
    <row r="314" spans="1:15" ht="12.75" customHeight="1">
      <c r="A314" s="6"/>
      <c r="B314" s="6"/>
      <c r="C314" s="11"/>
      <c r="D314" s="7"/>
      <c r="E314" s="7"/>
      <c r="F314" s="5"/>
      <c r="G314" s="5"/>
      <c r="H314" s="12"/>
      <c r="I314" s="5"/>
      <c r="J314" s="5"/>
      <c r="K314" s="5"/>
      <c r="L314" s="5"/>
      <c r="M314" s="5"/>
      <c r="N314" s="5"/>
      <c r="O314" s="39"/>
    </row>
    <row r="315" spans="1:15" ht="12.75" customHeight="1">
      <c r="A315" s="6"/>
      <c r="B315" s="4" t="s">
        <v>1</v>
      </c>
      <c r="C315" s="10" t="s">
        <v>3</v>
      </c>
      <c r="D315" s="7"/>
      <c r="E315" s="7"/>
      <c r="F315" s="5"/>
      <c r="G315" s="5"/>
      <c r="H315" s="12"/>
      <c r="I315" s="5"/>
      <c r="J315" s="5"/>
      <c r="K315" s="5"/>
      <c r="L315" s="5"/>
      <c r="M315" s="5"/>
      <c r="N315" s="5"/>
      <c r="O315" s="39"/>
    </row>
    <row r="316" spans="1:15" ht="12.75" customHeight="1">
      <c r="A316" s="2" t="s">
        <v>15</v>
      </c>
      <c r="B316" s="4" t="s">
        <v>0</v>
      </c>
      <c r="C316" s="7">
        <v>1</v>
      </c>
      <c r="D316" s="7">
        <v>2</v>
      </c>
      <c r="E316" s="7">
        <v>3</v>
      </c>
      <c r="F316" s="7">
        <v>4</v>
      </c>
      <c r="G316" s="7">
        <v>5</v>
      </c>
      <c r="H316" s="7">
        <v>6</v>
      </c>
      <c r="I316" s="7">
        <v>7</v>
      </c>
      <c r="J316" s="7">
        <v>8</v>
      </c>
      <c r="K316" s="7">
        <v>9</v>
      </c>
      <c r="L316" s="7">
        <v>10</v>
      </c>
      <c r="M316" s="14" t="s">
        <v>2</v>
      </c>
      <c r="N316" s="14" t="s">
        <v>0</v>
      </c>
      <c r="O316" s="39"/>
    </row>
    <row r="317" spans="1:15" ht="12.75" customHeight="1">
      <c r="A317" s="16" t="s">
        <v>87</v>
      </c>
      <c r="B317" s="18">
        <v>97</v>
      </c>
      <c r="C317" s="17">
        <v>98</v>
      </c>
      <c r="D317" s="17">
        <v>96</v>
      </c>
      <c r="E317" s="17">
        <v>97</v>
      </c>
      <c r="F317" s="17">
        <v>96</v>
      </c>
      <c r="G317" s="17">
        <v>99</v>
      </c>
      <c r="H317" s="17">
        <v>97</v>
      </c>
      <c r="I317" s="17">
        <v>97</v>
      </c>
      <c r="J317" s="17">
        <v>94</v>
      </c>
      <c r="K317" s="17"/>
      <c r="L317" s="17"/>
      <c r="M317" s="17">
        <f>SUM(C317:L317)</f>
        <v>774</v>
      </c>
      <c r="N317" s="18">
        <f>IF(COUNT(C317:L317),AVERAGE(C317:L317)," ")</f>
        <v>96.75</v>
      </c>
      <c r="O317" s="39"/>
    </row>
    <row r="318" spans="1:15" ht="12.75" customHeight="1">
      <c r="A318" s="16" t="s">
        <v>88</v>
      </c>
      <c r="B318" s="17">
        <v>94.7</v>
      </c>
      <c r="C318" s="28">
        <v>95</v>
      </c>
      <c r="D318" s="17">
        <v>91</v>
      </c>
      <c r="E318" s="17">
        <v>97</v>
      </c>
      <c r="F318" s="17">
        <v>96</v>
      </c>
      <c r="G318" s="17">
        <v>94</v>
      </c>
      <c r="H318" s="17">
        <v>92</v>
      </c>
      <c r="I318" s="84">
        <v>94</v>
      </c>
      <c r="J318" s="17">
        <v>93</v>
      </c>
      <c r="K318" s="17"/>
      <c r="L318" s="17"/>
      <c r="M318" s="17">
        <f>SUM(C318:L318)</f>
        <v>752</v>
      </c>
      <c r="N318" s="18">
        <f>IF(COUNT(C318:L318),AVERAGE(C318:L318)," ")</f>
        <v>94</v>
      </c>
      <c r="O318" s="39"/>
    </row>
    <row r="319" spans="1:15" ht="12.75" customHeight="1">
      <c r="A319" s="16" t="s">
        <v>89</v>
      </c>
      <c r="B319" s="17">
        <v>94.4</v>
      </c>
      <c r="C319" s="17">
        <v>94</v>
      </c>
      <c r="D319" s="26">
        <v>92</v>
      </c>
      <c r="E319" s="26">
        <v>93</v>
      </c>
      <c r="F319" s="26">
        <v>93</v>
      </c>
      <c r="G319" s="26">
        <v>99</v>
      </c>
      <c r="H319" s="26">
        <v>94</v>
      </c>
      <c r="I319" s="26">
        <v>95</v>
      </c>
      <c r="J319" s="26">
        <v>91</v>
      </c>
      <c r="K319" s="26"/>
      <c r="L319" s="26"/>
      <c r="M319" s="17">
        <f>SUM(C319:L319)</f>
        <v>751</v>
      </c>
      <c r="N319" s="18">
        <f>IF(COUNT(C319:L319),AVERAGE(C319:L319)," ")</f>
        <v>93.875</v>
      </c>
      <c r="O319" s="39"/>
    </row>
    <row r="320" spans="1:15" ht="12.75" customHeight="1">
      <c r="A320" s="16" t="s">
        <v>90</v>
      </c>
      <c r="B320" s="31">
        <v>93.6</v>
      </c>
      <c r="C320" s="17">
        <v>97</v>
      </c>
      <c r="D320" s="26">
        <v>96</v>
      </c>
      <c r="E320" s="26">
        <v>98</v>
      </c>
      <c r="F320" s="26">
        <v>99</v>
      </c>
      <c r="G320" s="26">
        <v>96</v>
      </c>
      <c r="H320" s="26">
        <v>97</v>
      </c>
      <c r="I320" s="26">
        <v>95</v>
      </c>
      <c r="J320" s="26">
        <v>93</v>
      </c>
      <c r="K320" s="26"/>
      <c r="L320" s="26"/>
      <c r="M320" s="17">
        <f>SUM(C320:L320)</f>
        <v>771</v>
      </c>
      <c r="N320" s="18">
        <f>IF(COUNT(C320:L320),AVERAGE(C320:L320)," ")</f>
        <v>96.375</v>
      </c>
      <c r="O320" s="39"/>
    </row>
    <row r="321" spans="1:15" ht="12.75" customHeight="1">
      <c r="A321" s="16"/>
      <c r="B321" s="18">
        <f aca="true" t="shared" si="29" ref="B321:L321">SUM(B317:B320)</f>
        <v>379.70000000000005</v>
      </c>
      <c r="C321" s="17">
        <f t="shared" si="29"/>
        <v>384</v>
      </c>
      <c r="D321" s="17">
        <f t="shared" si="29"/>
        <v>375</v>
      </c>
      <c r="E321" s="17">
        <f t="shared" si="29"/>
        <v>385</v>
      </c>
      <c r="F321" s="17">
        <f t="shared" si="29"/>
        <v>384</v>
      </c>
      <c r="G321" s="17">
        <f t="shared" si="29"/>
        <v>388</v>
      </c>
      <c r="H321" s="17">
        <f t="shared" si="29"/>
        <v>380</v>
      </c>
      <c r="I321" s="17">
        <f t="shared" si="29"/>
        <v>381</v>
      </c>
      <c r="J321" s="17">
        <f t="shared" si="29"/>
        <v>371</v>
      </c>
      <c r="K321" s="17">
        <f t="shared" si="29"/>
        <v>0</v>
      </c>
      <c r="L321" s="17">
        <f t="shared" si="29"/>
        <v>0</v>
      </c>
      <c r="M321" s="17">
        <f>SUM(C321:L321)</f>
        <v>3048</v>
      </c>
      <c r="N321" s="18"/>
      <c r="O321" s="39"/>
    </row>
    <row r="322" spans="1:15" ht="12.75" customHeight="1">
      <c r="A322" s="29" t="s">
        <v>77</v>
      </c>
      <c r="B322" s="19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8" t="str">
        <f>IF(COUNT(C322:L322),AVERAGE(C322:L322)," ")</f>
        <v> </v>
      </c>
      <c r="O322" s="39"/>
    </row>
    <row r="323" spans="1:15" ht="12.75" customHeight="1">
      <c r="A323" s="41" t="s">
        <v>91</v>
      </c>
      <c r="B323" s="36">
        <v>96.8</v>
      </c>
      <c r="C323" s="35">
        <v>97</v>
      </c>
      <c r="D323" s="17">
        <v>98</v>
      </c>
      <c r="E323" s="17">
        <v>97</v>
      </c>
      <c r="F323" s="17">
        <v>97</v>
      </c>
      <c r="G323" s="17">
        <v>97</v>
      </c>
      <c r="H323" s="17">
        <v>97</v>
      </c>
      <c r="I323" s="17">
        <v>95</v>
      </c>
      <c r="J323" s="17">
        <v>95</v>
      </c>
      <c r="K323" s="17"/>
      <c r="L323" s="17"/>
      <c r="M323" s="17">
        <f>SUM(C323:L323)</f>
        <v>773</v>
      </c>
      <c r="N323" s="18">
        <f>IF(COUNT(C323:L323),AVERAGE(C323:L323)," ")</f>
        <v>96.625</v>
      </c>
      <c r="O323" s="39"/>
    </row>
    <row r="324" spans="1:15" ht="12.75" customHeight="1">
      <c r="A324" s="41" t="s">
        <v>92</v>
      </c>
      <c r="B324" s="36">
        <v>95.1</v>
      </c>
      <c r="C324" s="35">
        <v>96</v>
      </c>
      <c r="D324" s="17">
        <v>98</v>
      </c>
      <c r="E324" s="17">
        <v>93</v>
      </c>
      <c r="F324" s="17">
        <v>90</v>
      </c>
      <c r="G324" s="17">
        <v>94</v>
      </c>
      <c r="H324" s="17">
        <v>94</v>
      </c>
      <c r="I324" s="17">
        <v>97</v>
      </c>
      <c r="J324" s="17">
        <v>94</v>
      </c>
      <c r="K324" s="17"/>
      <c r="L324" s="17"/>
      <c r="M324" s="17">
        <f>SUM(C324:L324)</f>
        <v>756</v>
      </c>
      <c r="N324" s="18">
        <f>IF(COUNT(C324:L324),AVERAGE(C324:L324)," ")</f>
        <v>94.5</v>
      </c>
      <c r="O324" s="39"/>
    </row>
    <row r="325" spans="1:15" ht="12.75" customHeight="1">
      <c r="A325" s="41" t="s">
        <v>93</v>
      </c>
      <c r="B325" s="36">
        <v>94.1</v>
      </c>
      <c r="C325" s="35">
        <v>97</v>
      </c>
      <c r="D325" s="26">
        <v>93</v>
      </c>
      <c r="E325" s="26">
        <v>95</v>
      </c>
      <c r="F325" s="26">
        <v>98</v>
      </c>
      <c r="G325" s="101">
        <v>94</v>
      </c>
      <c r="H325" s="26">
        <v>97</v>
      </c>
      <c r="I325" s="26">
        <v>98</v>
      </c>
      <c r="J325" s="26">
        <v>97</v>
      </c>
      <c r="K325" s="26"/>
      <c r="L325" s="26"/>
      <c r="M325" s="17">
        <f>SUM(C325:L325)</f>
        <v>769</v>
      </c>
      <c r="N325" s="18">
        <f>IF(COUNT(C325:L325),AVERAGE(C325:L325)," ")</f>
        <v>96.125</v>
      </c>
      <c r="O325" s="39"/>
    </row>
    <row r="326" spans="1:15" ht="12.75" customHeight="1">
      <c r="A326" s="41" t="s">
        <v>94</v>
      </c>
      <c r="B326" s="36">
        <v>91.4</v>
      </c>
      <c r="C326" s="35">
        <v>96</v>
      </c>
      <c r="D326" s="26">
        <v>93</v>
      </c>
      <c r="E326" s="26">
        <v>95</v>
      </c>
      <c r="F326" s="26">
        <v>89</v>
      </c>
      <c r="G326" s="26">
        <v>93</v>
      </c>
      <c r="H326" s="101">
        <v>92</v>
      </c>
      <c r="I326" s="26"/>
      <c r="J326" s="26"/>
      <c r="K326" s="26"/>
      <c r="L326" s="26"/>
      <c r="M326" s="17">
        <f>SUM(C326:L326)</f>
        <v>558</v>
      </c>
      <c r="N326" s="18">
        <f>IF(COUNT(C326:L326),AVERAGE(C326:L326)," ")</f>
        <v>93</v>
      </c>
      <c r="O326" s="39"/>
    </row>
    <row r="327" spans="1:15" ht="12.75" customHeight="1">
      <c r="A327" s="23"/>
      <c r="B327" s="31">
        <f aca="true" t="shared" si="30" ref="B327:L327">SUM(B323:B326)</f>
        <v>377.4</v>
      </c>
      <c r="C327" s="17">
        <f t="shared" si="30"/>
        <v>386</v>
      </c>
      <c r="D327" s="17">
        <f t="shared" si="30"/>
        <v>382</v>
      </c>
      <c r="E327" s="17">
        <f t="shared" si="30"/>
        <v>380</v>
      </c>
      <c r="F327" s="17">
        <f t="shared" si="30"/>
        <v>374</v>
      </c>
      <c r="G327" s="17">
        <f t="shared" si="30"/>
        <v>378</v>
      </c>
      <c r="H327" s="17">
        <f t="shared" si="30"/>
        <v>380</v>
      </c>
      <c r="I327" s="17">
        <f t="shared" si="30"/>
        <v>290</v>
      </c>
      <c r="J327" s="17">
        <f t="shared" si="30"/>
        <v>286</v>
      </c>
      <c r="K327" s="17">
        <f t="shared" si="30"/>
        <v>0</v>
      </c>
      <c r="L327" s="17">
        <f t="shared" si="30"/>
        <v>0</v>
      </c>
      <c r="M327" s="17">
        <f>SUM(C327:L327)</f>
        <v>2856</v>
      </c>
      <c r="N327" s="18"/>
      <c r="O327" s="39"/>
    </row>
    <row r="328" spans="1:15" ht="12.75" customHeight="1">
      <c r="A328" s="29" t="s">
        <v>78</v>
      </c>
      <c r="B328" s="19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8" t="str">
        <f>IF(COUNT(C328:L328),AVERAGE(C328:L328)," ")</f>
        <v> </v>
      </c>
      <c r="O328" s="39"/>
    </row>
    <row r="329" spans="1:15" ht="12.75" customHeight="1">
      <c r="A329" s="16" t="s">
        <v>83</v>
      </c>
      <c r="B329" s="18">
        <v>94.6</v>
      </c>
      <c r="C329" s="17">
        <v>91</v>
      </c>
      <c r="D329" s="17">
        <v>94</v>
      </c>
      <c r="E329" s="17">
        <v>98</v>
      </c>
      <c r="F329" s="17">
        <v>93</v>
      </c>
      <c r="G329" s="17">
        <v>97</v>
      </c>
      <c r="H329" s="17">
        <v>92</v>
      </c>
      <c r="I329" s="17">
        <v>93</v>
      </c>
      <c r="J329" s="17">
        <v>87</v>
      </c>
      <c r="K329" s="17"/>
      <c r="L329" s="17"/>
      <c r="M329" s="17">
        <f>SUM(C329:L329)</f>
        <v>745</v>
      </c>
      <c r="N329" s="18">
        <f>IF(COUNT(C329:L329),AVERAGE(C329:L329)," ")</f>
        <v>93.125</v>
      </c>
      <c r="O329" s="39"/>
    </row>
    <row r="330" spans="1:15" ht="12.75" customHeight="1">
      <c r="A330" s="16" t="s">
        <v>84</v>
      </c>
      <c r="B330" s="17">
        <v>94.1</v>
      </c>
      <c r="C330" s="28">
        <v>93</v>
      </c>
      <c r="D330" s="17">
        <v>94</v>
      </c>
      <c r="E330" s="17">
        <v>97</v>
      </c>
      <c r="F330" s="17">
        <v>93</v>
      </c>
      <c r="G330" s="17">
        <v>95</v>
      </c>
      <c r="H330" s="17">
        <v>98</v>
      </c>
      <c r="I330" s="17">
        <v>94</v>
      </c>
      <c r="J330" s="17">
        <v>94</v>
      </c>
      <c r="K330" s="17"/>
      <c r="L330" s="17"/>
      <c r="M330" s="17">
        <f>SUM(C330:L330)</f>
        <v>758</v>
      </c>
      <c r="N330" s="18">
        <f>IF(COUNT(C330:L330),AVERAGE(C330:L330)," ")</f>
        <v>94.75</v>
      </c>
      <c r="O330" s="39"/>
    </row>
    <row r="331" spans="1:15" ht="12.75" customHeight="1">
      <c r="A331" s="16" t="s">
        <v>85</v>
      </c>
      <c r="B331" s="18">
        <v>93.9</v>
      </c>
      <c r="C331" s="17">
        <v>94</v>
      </c>
      <c r="D331" s="26">
        <v>94</v>
      </c>
      <c r="E331" s="26">
        <v>94</v>
      </c>
      <c r="F331" s="26">
        <v>92</v>
      </c>
      <c r="G331" s="26">
        <v>96</v>
      </c>
      <c r="H331" s="26">
        <v>94</v>
      </c>
      <c r="I331" s="26">
        <v>92</v>
      </c>
      <c r="J331" s="26">
        <v>92</v>
      </c>
      <c r="K331" s="26"/>
      <c r="L331" s="26"/>
      <c r="M331" s="17">
        <f>SUM(C331:L331)</f>
        <v>748</v>
      </c>
      <c r="N331" s="18">
        <f>IF(COUNT(C331:L331),AVERAGE(C331:L331)," ")</f>
        <v>93.5</v>
      </c>
      <c r="O331" s="39"/>
    </row>
    <row r="332" spans="1:15" ht="12.75" customHeight="1">
      <c r="A332" s="16" t="s">
        <v>86</v>
      </c>
      <c r="B332" s="17">
        <v>94</v>
      </c>
      <c r="C332" s="17">
        <v>97</v>
      </c>
      <c r="D332" s="26">
        <v>99</v>
      </c>
      <c r="E332" s="26">
        <v>95</v>
      </c>
      <c r="F332" s="26">
        <v>93</v>
      </c>
      <c r="G332" s="26">
        <v>93</v>
      </c>
      <c r="H332" s="26">
        <v>94</v>
      </c>
      <c r="I332" s="26">
        <v>94</v>
      </c>
      <c r="J332" s="26">
        <v>95</v>
      </c>
      <c r="K332" s="26"/>
      <c r="L332" s="26"/>
      <c r="M332" s="17">
        <f>SUM(C332:L332)</f>
        <v>760</v>
      </c>
      <c r="N332" s="18">
        <f>IF(COUNT(C332:L332),AVERAGE(C332:L332)," ")</f>
        <v>95</v>
      </c>
      <c r="O332" s="39"/>
    </row>
    <row r="333" spans="1:15" ht="12.75" customHeight="1">
      <c r="A333" s="16"/>
      <c r="B333" s="18">
        <f aca="true" t="shared" si="31" ref="B333:L333">SUM(B329:B332)</f>
        <v>376.6</v>
      </c>
      <c r="C333" s="17">
        <f t="shared" si="31"/>
        <v>375</v>
      </c>
      <c r="D333" s="17">
        <f t="shared" si="31"/>
        <v>381</v>
      </c>
      <c r="E333" s="17">
        <f t="shared" si="31"/>
        <v>384</v>
      </c>
      <c r="F333" s="17">
        <f t="shared" si="31"/>
        <v>371</v>
      </c>
      <c r="G333" s="17">
        <f t="shared" si="31"/>
        <v>381</v>
      </c>
      <c r="H333" s="17">
        <f t="shared" si="31"/>
        <v>378</v>
      </c>
      <c r="I333" s="17">
        <f t="shared" si="31"/>
        <v>373</v>
      </c>
      <c r="J333" s="17">
        <f t="shared" si="31"/>
        <v>368</v>
      </c>
      <c r="K333" s="17">
        <f t="shared" si="31"/>
        <v>0</v>
      </c>
      <c r="L333" s="17">
        <f t="shared" si="31"/>
        <v>0</v>
      </c>
      <c r="M333" s="17">
        <f>SUM(C333:L333)</f>
        <v>3011</v>
      </c>
      <c r="N333" s="18"/>
      <c r="O333" s="39"/>
    </row>
    <row r="334" spans="1:15" ht="12.75" customHeight="1">
      <c r="A334" s="29" t="s">
        <v>35</v>
      </c>
      <c r="B334" s="19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8" t="str">
        <f>IF(COUNT(C334:L334),AVERAGE(C334:L334)," ")</f>
        <v> </v>
      </c>
      <c r="O334" s="39"/>
    </row>
    <row r="335" spans="1:15" ht="12.75" customHeight="1">
      <c r="A335" s="27" t="s">
        <v>79</v>
      </c>
      <c r="B335" s="17">
        <v>97.2</v>
      </c>
      <c r="C335" s="17">
        <v>99</v>
      </c>
      <c r="D335" s="17">
        <v>98</v>
      </c>
      <c r="E335" s="17">
        <v>99</v>
      </c>
      <c r="F335" s="17">
        <v>99</v>
      </c>
      <c r="G335" s="17">
        <v>98</v>
      </c>
      <c r="H335" s="17">
        <v>99</v>
      </c>
      <c r="I335" s="13">
        <v>100</v>
      </c>
      <c r="J335" s="17">
        <v>97</v>
      </c>
      <c r="K335" s="17"/>
      <c r="L335" s="17"/>
      <c r="M335" s="17">
        <f>SUM(C335:L335)</f>
        <v>789</v>
      </c>
      <c r="N335" s="18">
        <f>IF(COUNT(C335:L335),AVERAGE(C335:L335)," ")</f>
        <v>98.625</v>
      </c>
      <c r="O335" s="39"/>
    </row>
    <row r="336" spans="1:15" ht="12.75" customHeight="1">
      <c r="A336" s="27" t="s">
        <v>80</v>
      </c>
      <c r="B336" s="18">
        <v>95</v>
      </c>
      <c r="C336" s="47">
        <v>94</v>
      </c>
      <c r="D336" s="26">
        <v>95</v>
      </c>
      <c r="E336" s="26">
        <v>93</v>
      </c>
      <c r="F336" s="26">
        <v>93</v>
      </c>
      <c r="G336" s="26">
        <v>93</v>
      </c>
      <c r="H336" s="26">
        <v>98</v>
      </c>
      <c r="I336" s="26">
        <v>97</v>
      </c>
      <c r="J336" s="26">
        <v>95</v>
      </c>
      <c r="K336" s="26"/>
      <c r="L336" s="26"/>
      <c r="M336" s="17">
        <f>SUM(C336:L336)</f>
        <v>758</v>
      </c>
      <c r="N336" s="18">
        <f>IF(COUNT(C336:L336),AVERAGE(C336:L336)," ")</f>
        <v>94.75</v>
      </c>
      <c r="O336" s="39"/>
    </row>
    <row r="337" spans="1:15" ht="12.75" customHeight="1">
      <c r="A337" s="27" t="s">
        <v>81</v>
      </c>
      <c r="B337" s="18">
        <v>92.1</v>
      </c>
      <c r="C337" s="26">
        <v>98</v>
      </c>
      <c r="D337" s="26">
        <v>94</v>
      </c>
      <c r="E337" s="26">
        <v>89</v>
      </c>
      <c r="F337" s="26">
        <v>95</v>
      </c>
      <c r="G337" s="26">
        <v>85</v>
      </c>
      <c r="H337" s="26">
        <v>92</v>
      </c>
      <c r="I337" s="26">
        <v>95</v>
      </c>
      <c r="J337" s="26">
        <v>92</v>
      </c>
      <c r="K337" s="26"/>
      <c r="L337" s="26"/>
      <c r="M337" s="17">
        <f>SUM(C337:L337)</f>
        <v>740</v>
      </c>
      <c r="N337" s="18">
        <f>IF(COUNT(C337:L337),AVERAGE(C337:L337)," ")</f>
        <v>92.5</v>
      </c>
      <c r="O337" s="39"/>
    </row>
    <row r="338" spans="1:15" ht="12.75" customHeight="1">
      <c r="A338" s="27" t="s">
        <v>82</v>
      </c>
      <c r="B338" s="18">
        <v>92</v>
      </c>
      <c r="C338" s="17">
        <v>92</v>
      </c>
      <c r="D338" s="26">
        <v>91</v>
      </c>
      <c r="E338" s="26">
        <v>95</v>
      </c>
      <c r="F338" s="26">
        <v>95</v>
      </c>
      <c r="G338" s="26">
        <v>95</v>
      </c>
      <c r="H338" s="26">
        <v>91</v>
      </c>
      <c r="I338" s="26">
        <v>95</v>
      </c>
      <c r="J338" s="26">
        <v>91</v>
      </c>
      <c r="K338" s="26"/>
      <c r="L338" s="26"/>
      <c r="M338" s="17">
        <f>SUM(C338:L338)</f>
        <v>745</v>
      </c>
      <c r="N338" s="18">
        <f>IF(COUNT(C338:L338),AVERAGE(C338:L338)," ")</f>
        <v>93.125</v>
      </c>
      <c r="O338" s="39"/>
    </row>
    <row r="339" spans="1:15" ht="12.75" customHeight="1">
      <c r="A339" s="27"/>
      <c r="B339" s="17">
        <f aca="true" t="shared" si="32" ref="B339:L339">SUM(B335:B338)</f>
        <v>376.29999999999995</v>
      </c>
      <c r="C339" s="17">
        <f t="shared" si="32"/>
        <v>383</v>
      </c>
      <c r="D339" s="17">
        <f t="shared" si="32"/>
        <v>378</v>
      </c>
      <c r="E339" s="17">
        <f t="shared" si="32"/>
        <v>376</v>
      </c>
      <c r="F339" s="17">
        <f t="shared" si="32"/>
        <v>382</v>
      </c>
      <c r="G339" s="17">
        <f t="shared" si="32"/>
        <v>371</v>
      </c>
      <c r="H339" s="17">
        <f t="shared" si="32"/>
        <v>380</v>
      </c>
      <c r="I339" s="17">
        <f t="shared" si="32"/>
        <v>387</v>
      </c>
      <c r="J339" s="17">
        <f t="shared" si="32"/>
        <v>375</v>
      </c>
      <c r="K339" s="17">
        <f t="shared" si="32"/>
        <v>0</v>
      </c>
      <c r="L339" s="17">
        <f t="shared" si="32"/>
        <v>0</v>
      </c>
      <c r="M339" s="17">
        <f>SUM(C339:L339)</f>
        <v>3032</v>
      </c>
      <c r="N339" s="18"/>
      <c r="O339" s="39"/>
    </row>
    <row r="340" spans="1:15" ht="12.75" customHeight="1">
      <c r="A340" s="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39"/>
    </row>
    <row r="341" spans="1:15" ht="12.75" customHeight="1">
      <c r="A341" s="6"/>
      <c r="B341" s="17"/>
      <c r="C341" s="17"/>
      <c r="D341" s="22" t="s">
        <v>7</v>
      </c>
      <c r="E341" s="19" t="s">
        <v>8</v>
      </c>
      <c r="F341" s="19" t="s">
        <v>9</v>
      </c>
      <c r="G341" s="19" t="s">
        <v>10</v>
      </c>
      <c r="H341" s="19" t="s">
        <v>11</v>
      </c>
      <c r="I341" s="19" t="s">
        <v>12</v>
      </c>
      <c r="J341" s="17"/>
      <c r="K341" s="17"/>
      <c r="L341" s="17"/>
      <c r="M341" s="17"/>
      <c r="N341" s="17"/>
      <c r="O341" s="39"/>
    </row>
    <row r="342" spans="1:15" ht="12.75" customHeight="1">
      <c r="A342" s="15" t="str">
        <f>+A316</f>
        <v>Liskeard A</v>
      </c>
      <c r="B342" s="17"/>
      <c r="C342" s="17"/>
      <c r="D342" s="26">
        <f>+J309</f>
        <v>8</v>
      </c>
      <c r="E342" s="26">
        <v>5</v>
      </c>
      <c r="F342" s="26">
        <v>1</v>
      </c>
      <c r="G342" s="26">
        <v>2</v>
      </c>
      <c r="H342" s="26">
        <f>+E342*2+F342</f>
        <v>11</v>
      </c>
      <c r="I342" s="26">
        <f>+M321</f>
        <v>3048</v>
      </c>
      <c r="J342" s="17"/>
      <c r="K342" s="17"/>
      <c r="L342" s="17"/>
      <c r="M342" s="17"/>
      <c r="N342" s="17"/>
      <c r="O342" s="39"/>
    </row>
    <row r="343" spans="1:15" ht="12.75" customHeight="1">
      <c r="A343" s="15" t="str">
        <f>+A322</f>
        <v>Falmouth </v>
      </c>
      <c r="B343" s="17"/>
      <c r="C343" s="17"/>
      <c r="D343" s="26">
        <f>+J309</f>
        <v>8</v>
      </c>
      <c r="E343" s="26">
        <v>4</v>
      </c>
      <c r="F343" s="26">
        <v>1</v>
      </c>
      <c r="G343" s="26">
        <v>3</v>
      </c>
      <c r="H343" s="26">
        <f>+E343*2+F343</f>
        <v>9</v>
      </c>
      <c r="I343" s="26">
        <f>+M327</f>
        <v>2856</v>
      </c>
      <c r="J343" s="17"/>
      <c r="K343" s="17"/>
      <c r="L343" s="17"/>
      <c r="M343" s="17"/>
      <c r="N343" s="17"/>
      <c r="O343" s="39"/>
    </row>
    <row r="344" spans="1:15" ht="12.75" customHeight="1">
      <c r="A344" s="15" t="str">
        <f>+A334</f>
        <v>Holmans A</v>
      </c>
      <c r="B344" s="17"/>
      <c r="C344" s="17"/>
      <c r="D344" s="26">
        <f>+J309</f>
        <v>8</v>
      </c>
      <c r="E344" s="26">
        <v>3</v>
      </c>
      <c r="F344" s="26">
        <v>0</v>
      </c>
      <c r="G344" s="26">
        <v>5</v>
      </c>
      <c r="H344" s="26">
        <f>+E344*2+F344</f>
        <v>6</v>
      </c>
      <c r="I344" s="26">
        <f>+M339</f>
        <v>3032</v>
      </c>
      <c r="J344" s="17"/>
      <c r="K344" s="17"/>
      <c r="L344" s="17"/>
      <c r="M344" s="17"/>
      <c r="N344" s="17"/>
      <c r="O344" s="39"/>
    </row>
    <row r="345" spans="1:15" ht="12.75" customHeight="1">
      <c r="A345" s="15" t="str">
        <f>+A328</f>
        <v>City of Truro D</v>
      </c>
      <c r="B345" s="17"/>
      <c r="C345" s="17"/>
      <c r="D345" s="26">
        <f>+J309</f>
        <v>8</v>
      </c>
      <c r="E345" s="26">
        <v>3</v>
      </c>
      <c r="F345" s="26">
        <v>0</v>
      </c>
      <c r="G345" s="26">
        <v>5</v>
      </c>
      <c r="H345" s="26">
        <f>+E345*2+F345</f>
        <v>6</v>
      </c>
      <c r="I345" s="26">
        <f>+M333</f>
        <v>3011</v>
      </c>
      <c r="J345" s="17"/>
      <c r="K345" s="17"/>
      <c r="L345" s="17"/>
      <c r="M345" s="17"/>
      <c r="N345" s="17"/>
      <c r="O345" s="39"/>
    </row>
    <row r="346" spans="10:15" ht="12.75" customHeight="1">
      <c r="J346" s="39"/>
      <c r="K346" s="39"/>
      <c r="L346" s="39"/>
      <c r="M346" s="39"/>
      <c r="N346" s="39"/>
      <c r="O346" s="39"/>
    </row>
    <row r="347" spans="10:15" ht="12.75" customHeight="1">
      <c r="J347" s="39"/>
      <c r="K347" s="39"/>
      <c r="L347" s="39"/>
      <c r="M347" s="39"/>
      <c r="N347" s="39"/>
      <c r="O347" s="39"/>
    </row>
    <row r="348" spans="1:15" ht="12.75" customHeight="1">
      <c r="A348" s="8"/>
      <c r="B348" s="8"/>
      <c r="E348" s="48" t="s">
        <v>5</v>
      </c>
      <c r="O348" s="39"/>
    </row>
    <row r="349" spans="1:15" ht="12.75" customHeight="1">
      <c r="A349" s="8"/>
      <c r="B349" s="8"/>
      <c r="F349" s="48" t="s">
        <v>6</v>
      </c>
      <c r="O349" s="39"/>
    </row>
    <row r="350" spans="5:15" ht="12.75" customHeight="1">
      <c r="E350" s="1"/>
      <c r="G350" s="48" t="s">
        <v>4</v>
      </c>
      <c r="O350" s="39"/>
    </row>
    <row r="351" spans="7:15" ht="12.75" customHeight="1">
      <c r="G351" s="48" t="s">
        <v>38</v>
      </c>
      <c r="O351" s="39"/>
    </row>
    <row r="352" spans="1:15" ht="12.75" customHeight="1">
      <c r="A352" s="39"/>
      <c r="F352" s="48" t="s">
        <v>25</v>
      </c>
      <c r="J352" s="13">
        <v>9</v>
      </c>
      <c r="O352" s="39"/>
    </row>
    <row r="353" spans="4:15" ht="12.75" customHeight="1">
      <c r="D353" s="4"/>
      <c r="E353" s="4"/>
      <c r="F353" s="2"/>
      <c r="O353" s="39"/>
    </row>
    <row r="354" spans="1:15" ht="12.75" customHeight="1">
      <c r="A354" s="2"/>
      <c r="B354" s="2" t="str">
        <f>+A359</f>
        <v>Liskeard A</v>
      </c>
      <c r="C354" s="9"/>
      <c r="D354" s="4"/>
      <c r="E354" s="4"/>
      <c r="F354" s="13">
        <f>+K364</f>
        <v>377</v>
      </c>
      <c r="H354" s="48" t="s">
        <v>150</v>
      </c>
      <c r="J354" s="32" t="str">
        <f>+A365</f>
        <v>Falmouth </v>
      </c>
      <c r="K354" s="11"/>
      <c r="L354" s="7"/>
      <c r="M354" s="7"/>
      <c r="N354" s="13">
        <f>+K370</f>
        <v>289</v>
      </c>
      <c r="O354" s="39"/>
    </row>
    <row r="355" spans="1:15" ht="12.75" customHeight="1">
      <c r="A355" s="110" t="s">
        <v>147</v>
      </c>
      <c r="B355" s="2"/>
      <c r="C355" s="10"/>
      <c r="D355" s="4"/>
      <c r="E355" s="4"/>
      <c r="F355" s="2"/>
      <c r="H355" s="10"/>
      <c r="I355" s="2"/>
      <c r="J355" s="2"/>
      <c r="L355" s="2"/>
      <c r="M355" s="2"/>
      <c r="N355" s="2"/>
      <c r="O355" s="39"/>
    </row>
    <row r="356" spans="1:15" ht="12.75" customHeight="1">
      <c r="A356" s="6"/>
      <c r="B356" s="10" t="str">
        <f>+A371</f>
        <v>City of Truro D</v>
      </c>
      <c r="D356" s="5"/>
      <c r="E356" s="5"/>
      <c r="F356" s="13">
        <f>+K377</f>
        <v>379</v>
      </c>
      <c r="H356" s="48" t="s">
        <v>151</v>
      </c>
      <c r="J356" s="2" t="str">
        <f>+A378</f>
        <v>Holmans A</v>
      </c>
      <c r="L356" s="2"/>
      <c r="M356" s="2"/>
      <c r="N356" s="13">
        <f>+K383</f>
        <v>381</v>
      </c>
      <c r="O356" s="39"/>
    </row>
    <row r="357" spans="1:15" ht="12.75" customHeight="1">
      <c r="A357" s="6"/>
      <c r="B357" s="6"/>
      <c r="C357" s="11"/>
      <c r="D357" s="7"/>
      <c r="E357" s="7"/>
      <c r="F357" s="5"/>
      <c r="G357" s="5"/>
      <c r="H357" s="12"/>
      <c r="I357" s="5"/>
      <c r="J357" s="5"/>
      <c r="K357" s="5"/>
      <c r="L357" s="5"/>
      <c r="M357" s="5"/>
      <c r="N357" s="5"/>
      <c r="O357" s="39"/>
    </row>
    <row r="358" spans="1:15" ht="12.75" customHeight="1">
      <c r="A358" s="6"/>
      <c r="B358" s="4" t="s">
        <v>1</v>
      </c>
      <c r="C358" s="10" t="s">
        <v>3</v>
      </c>
      <c r="D358" s="7"/>
      <c r="E358" s="7"/>
      <c r="F358" s="5"/>
      <c r="G358" s="5"/>
      <c r="H358" s="12"/>
      <c r="I358" s="5"/>
      <c r="J358" s="5"/>
      <c r="K358" s="5"/>
      <c r="L358" s="5"/>
      <c r="M358" s="5"/>
      <c r="N358" s="5"/>
      <c r="O358" s="39"/>
    </row>
    <row r="359" spans="1:15" ht="12.75" customHeight="1">
      <c r="A359" s="2" t="s">
        <v>15</v>
      </c>
      <c r="B359" s="4" t="s">
        <v>0</v>
      </c>
      <c r="C359" s="7">
        <v>1</v>
      </c>
      <c r="D359" s="7">
        <v>2</v>
      </c>
      <c r="E359" s="7">
        <v>3</v>
      </c>
      <c r="F359" s="7">
        <v>4</v>
      </c>
      <c r="G359" s="7">
        <v>5</v>
      </c>
      <c r="H359" s="7">
        <v>6</v>
      </c>
      <c r="I359" s="7">
        <v>7</v>
      </c>
      <c r="J359" s="7">
        <v>8</v>
      </c>
      <c r="K359" s="7">
        <v>9</v>
      </c>
      <c r="L359" s="7">
        <v>10</v>
      </c>
      <c r="M359" s="14" t="s">
        <v>2</v>
      </c>
      <c r="N359" s="14" t="s">
        <v>0</v>
      </c>
      <c r="O359" s="39"/>
    </row>
    <row r="360" spans="1:15" ht="12.75" customHeight="1">
      <c r="A360" s="16" t="s">
        <v>87</v>
      </c>
      <c r="B360" s="18">
        <v>97</v>
      </c>
      <c r="C360" s="17">
        <v>98</v>
      </c>
      <c r="D360" s="17">
        <v>96</v>
      </c>
      <c r="E360" s="17">
        <v>97</v>
      </c>
      <c r="F360" s="17">
        <v>96</v>
      </c>
      <c r="G360" s="17">
        <v>99</v>
      </c>
      <c r="H360" s="17">
        <v>97</v>
      </c>
      <c r="I360" s="17">
        <v>97</v>
      </c>
      <c r="J360" s="17">
        <v>94</v>
      </c>
      <c r="K360" s="17">
        <v>93</v>
      </c>
      <c r="L360" s="17"/>
      <c r="M360" s="17">
        <f>SUM(C360:L360)</f>
        <v>867</v>
      </c>
      <c r="N360" s="18">
        <f>IF(COUNT(C360:L360),AVERAGE(C360:L360)," ")</f>
        <v>96.33333333333333</v>
      </c>
      <c r="O360" s="39"/>
    </row>
    <row r="361" spans="1:15" ht="12.75" customHeight="1">
      <c r="A361" s="16" t="s">
        <v>88</v>
      </c>
      <c r="B361" s="17">
        <v>94.7</v>
      </c>
      <c r="C361" s="28">
        <v>95</v>
      </c>
      <c r="D361" s="17">
        <v>91</v>
      </c>
      <c r="E361" s="17">
        <v>97</v>
      </c>
      <c r="F361" s="17">
        <v>96</v>
      </c>
      <c r="G361" s="17">
        <v>94</v>
      </c>
      <c r="H361" s="17">
        <v>92</v>
      </c>
      <c r="I361" s="84">
        <v>94</v>
      </c>
      <c r="J361" s="17">
        <v>93</v>
      </c>
      <c r="K361" s="17">
        <v>95</v>
      </c>
      <c r="L361" s="17"/>
      <c r="M361" s="17">
        <f>SUM(C361:L361)</f>
        <v>847</v>
      </c>
      <c r="N361" s="18">
        <f>IF(COUNT(C361:L361),AVERAGE(C361:L361)," ")</f>
        <v>94.11111111111111</v>
      </c>
      <c r="O361" s="39"/>
    </row>
    <row r="362" spans="1:15" ht="12.75" customHeight="1">
      <c r="A362" s="16" t="s">
        <v>89</v>
      </c>
      <c r="B362" s="17">
        <v>94.4</v>
      </c>
      <c r="C362" s="17">
        <v>94</v>
      </c>
      <c r="D362" s="26">
        <v>92</v>
      </c>
      <c r="E362" s="26">
        <v>93</v>
      </c>
      <c r="F362" s="26">
        <v>93</v>
      </c>
      <c r="G362" s="26">
        <v>99</v>
      </c>
      <c r="H362" s="26">
        <v>94</v>
      </c>
      <c r="I362" s="26">
        <v>95</v>
      </c>
      <c r="J362" s="26">
        <v>91</v>
      </c>
      <c r="K362" s="26">
        <v>94</v>
      </c>
      <c r="L362" s="26"/>
      <c r="M362" s="17">
        <f>SUM(C362:L362)</f>
        <v>845</v>
      </c>
      <c r="N362" s="18">
        <f>IF(COUNT(C362:L362),AVERAGE(C362:L362)," ")</f>
        <v>93.88888888888889</v>
      </c>
      <c r="O362" s="39"/>
    </row>
    <row r="363" spans="1:15" ht="12.75" customHeight="1">
      <c r="A363" s="16" t="s">
        <v>90</v>
      </c>
      <c r="B363" s="31">
        <v>93.6</v>
      </c>
      <c r="C363" s="17">
        <v>97</v>
      </c>
      <c r="D363" s="26">
        <v>96</v>
      </c>
      <c r="E363" s="26">
        <v>98</v>
      </c>
      <c r="F363" s="26">
        <v>99</v>
      </c>
      <c r="G363" s="26">
        <v>96</v>
      </c>
      <c r="H363" s="26">
        <v>97</v>
      </c>
      <c r="I363" s="26">
        <v>95</v>
      </c>
      <c r="J363" s="26">
        <v>93</v>
      </c>
      <c r="K363" s="26">
        <v>95</v>
      </c>
      <c r="L363" s="26"/>
      <c r="M363" s="17">
        <f>SUM(C363:L363)</f>
        <v>866</v>
      </c>
      <c r="N363" s="18">
        <f>IF(COUNT(C363:L363),AVERAGE(C363:L363)," ")</f>
        <v>96.22222222222223</v>
      </c>
      <c r="O363" s="39"/>
    </row>
    <row r="364" spans="1:15" ht="12.75" customHeight="1">
      <c r="A364" s="16"/>
      <c r="B364" s="18">
        <f aca="true" t="shared" si="33" ref="B364:L364">SUM(B360:B363)</f>
        <v>379.70000000000005</v>
      </c>
      <c r="C364" s="17">
        <f t="shared" si="33"/>
        <v>384</v>
      </c>
      <c r="D364" s="17">
        <f t="shared" si="33"/>
        <v>375</v>
      </c>
      <c r="E364" s="17">
        <f t="shared" si="33"/>
        <v>385</v>
      </c>
      <c r="F364" s="17">
        <f t="shared" si="33"/>
        <v>384</v>
      </c>
      <c r="G364" s="17">
        <f t="shared" si="33"/>
        <v>388</v>
      </c>
      <c r="H364" s="17">
        <f t="shared" si="33"/>
        <v>380</v>
      </c>
      <c r="I364" s="17">
        <f t="shared" si="33"/>
        <v>381</v>
      </c>
      <c r="J364" s="17">
        <f t="shared" si="33"/>
        <v>371</v>
      </c>
      <c r="K364" s="17">
        <f t="shared" si="33"/>
        <v>377</v>
      </c>
      <c r="L364" s="17">
        <f t="shared" si="33"/>
        <v>0</v>
      </c>
      <c r="M364" s="17">
        <f>SUM(C364:L364)</f>
        <v>3425</v>
      </c>
      <c r="N364" s="18"/>
      <c r="O364" s="39"/>
    </row>
    <row r="365" spans="1:15" ht="12.75" customHeight="1">
      <c r="A365" s="29" t="s">
        <v>77</v>
      </c>
      <c r="B365" s="19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8" t="str">
        <f>IF(COUNT(C365:L365),AVERAGE(C365:L365)," ")</f>
        <v> </v>
      </c>
      <c r="O365" s="39"/>
    </row>
    <row r="366" spans="1:15" ht="12.75" customHeight="1">
      <c r="A366" s="41" t="s">
        <v>91</v>
      </c>
      <c r="B366" s="36">
        <v>96.8</v>
      </c>
      <c r="C366" s="35">
        <v>97</v>
      </c>
      <c r="D366" s="17">
        <v>98</v>
      </c>
      <c r="E366" s="17">
        <v>97</v>
      </c>
      <c r="F366" s="17">
        <v>97</v>
      </c>
      <c r="G366" s="17">
        <v>97</v>
      </c>
      <c r="H366" s="17">
        <v>97</v>
      </c>
      <c r="I366" s="17">
        <v>95</v>
      </c>
      <c r="J366" s="17">
        <v>95</v>
      </c>
      <c r="K366" s="17">
        <v>97</v>
      </c>
      <c r="L366" s="17"/>
      <c r="M366" s="17">
        <f>SUM(C366:L366)</f>
        <v>870</v>
      </c>
      <c r="N366" s="18">
        <f>IF(COUNT(C366:L366),AVERAGE(C366:L366)," ")</f>
        <v>96.66666666666667</v>
      </c>
      <c r="O366" s="39"/>
    </row>
    <row r="367" spans="1:15" ht="12.75" customHeight="1">
      <c r="A367" s="41" t="s">
        <v>92</v>
      </c>
      <c r="B367" s="36">
        <v>95.1</v>
      </c>
      <c r="C367" s="35">
        <v>96</v>
      </c>
      <c r="D367" s="17">
        <v>98</v>
      </c>
      <c r="E367" s="17">
        <v>93</v>
      </c>
      <c r="F367" s="17">
        <v>90</v>
      </c>
      <c r="G367" s="17">
        <v>94</v>
      </c>
      <c r="H367" s="17">
        <v>94</v>
      </c>
      <c r="I367" s="17">
        <v>97</v>
      </c>
      <c r="J367" s="17">
        <v>94</v>
      </c>
      <c r="K367" s="17">
        <v>97</v>
      </c>
      <c r="L367" s="17"/>
      <c r="M367" s="17">
        <f>SUM(C367:L367)</f>
        <v>853</v>
      </c>
      <c r="N367" s="18">
        <f>IF(COUNT(C367:L367),AVERAGE(C367:L367)," ")</f>
        <v>94.77777777777777</v>
      </c>
      <c r="O367" s="39"/>
    </row>
    <row r="368" spans="1:15" ht="12.75" customHeight="1">
      <c r="A368" s="41" t="s">
        <v>93</v>
      </c>
      <c r="B368" s="36">
        <v>94.1</v>
      </c>
      <c r="C368" s="35">
        <v>97</v>
      </c>
      <c r="D368" s="26">
        <v>93</v>
      </c>
      <c r="E368" s="26">
        <v>95</v>
      </c>
      <c r="F368" s="26">
        <v>98</v>
      </c>
      <c r="G368" s="101">
        <v>94</v>
      </c>
      <c r="H368" s="26">
        <v>97</v>
      </c>
      <c r="I368" s="26">
        <v>98</v>
      </c>
      <c r="J368" s="26">
        <v>97</v>
      </c>
      <c r="K368" s="26">
        <v>95</v>
      </c>
      <c r="L368" s="26"/>
      <c r="M368" s="17">
        <f>SUM(C368:L368)</f>
        <v>864</v>
      </c>
      <c r="N368" s="18">
        <f>IF(COUNT(C368:L368),AVERAGE(C368:L368)," ")</f>
        <v>96</v>
      </c>
      <c r="O368" s="39"/>
    </row>
    <row r="369" spans="1:15" ht="12.75" customHeight="1">
      <c r="A369" s="41" t="s">
        <v>94</v>
      </c>
      <c r="B369" s="36">
        <v>91.4</v>
      </c>
      <c r="C369" s="35">
        <v>96</v>
      </c>
      <c r="D369" s="26">
        <v>93</v>
      </c>
      <c r="E369" s="26">
        <v>95</v>
      </c>
      <c r="F369" s="26">
        <v>89</v>
      </c>
      <c r="G369" s="26">
        <v>93</v>
      </c>
      <c r="H369" s="101">
        <v>92</v>
      </c>
      <c r="I369" s="26"/>
      <c r="J369" s="26"/>
      <c r="K369" s="26"/>
      <c r="L369" s="26"/>
      <c r="M369" s="17">
        <f>SUM(C369:L369)</f>
        <v>558</v>
      </c>
      <c r="N369" s="18">
        <f>IF(COUNT(C369:L369),AVERAGE(C369:L369)," ")</f>
        <v>93</v>
      </c>
      <c r="O369" s="39"/>
    </row>
    <row r="370" spans="1:15" ht="12.75" customHeight="1">
      <c r="A370" s="23"/>
      <c r="B370" s="31">
        <f aca="true" t="shared" si="34" ref="B370:L370">SUM(B366:B369)</f>
        <v>377.4</v>
      </c>
      <c r="C370" s="17">
        <f t="shared" si="34"/>
        <v>386</v>
      </c>
      <c r="D370" s="17">
        <f t="shared" si="34"/>
        <v>382</v>
      </c>
      <c r="E370" s="17">
        <f t="shared" si="34"/>
        <v>380</v>
      </c>
      <c r="F370" s="17">
        <f t="shared" si="34"/>
        <v>374</v>
      </c>
      <c r="G370" s="17">
        <f t="shared" si="34"/>
        <v>378</v>
      </c>
      <c r="H370" s="17">
        <f t="shared" si="34"/>
        <v>380</v>
      </c>
      <c r="I370" s="17">
        <f t="shared" si="34"/>
        <v>290</v>
      </c>
      <c r="J370" s="17">
        <f t="shared" si="34"/>
        <v>286</v>
      </c>
      <c r="K370" s="17">
        <f t="shared" si="34"/>
        <v>289</v>
      </c>
      <c r="L370" s="17">
        <f t="shared" si="34"/>
        <v>0</v>
      </c>
      <c r="M370" s="17">
        <f>SUM(C370:L370)</f>
        <v>3145</v>
      </c>
      <c r="N370" s="18"/>
      <c r="O370" s="39"/>
    </row>
    <row r="371" spans="1:15" ht="12.75" customHeight="1">
      <c r="A371" s="29" t="s">
        <v>78</v>
      </c>
      <c r="B371" s="19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8" t="str">
        <f aca="true" t="shared" si="35" ref="N371:N376">IF(COUNT(C371:L371),AVERAGE(C371:L371)," ")</f>
        <v> </v>
      </c>
      <c r="O371" s="39"/>
    </row>
    <row r="372" spans="1:15" ht="12.75" customHeight="1">
      <c r="A372" s="16" t="s">
        <v>83</v>
      </c>
      <c r="B372" s="18">
        <v>94.6</v>
      </c>
      <c r="C372" s="17">
        <v>91</v>
      </c>
      <c r="D372" s="17">
        <v>94</v>
      </c>
      <c r="E372" s="17">
        <v>98</v>
      </c>
      <c r="F372" s="17">
        <v>93</v>
      </c>
      <c r="G372" s="17">
        <v>97</v>
      </c>
      <c r="H372" s="17">
        <v>92</v>
      </c>
      <c r="I372" s="17">
        <v>93</v>
      </c>
      <c r="J372" s="17">
        <v>87</v>
      </c>
      <c r="K372" s="17"/>
      <c r="L372" s="17"/>
      <c r="M372" s="17">
        <f aca="true" t="shared" si="36" ref="M372:M377">SUM(C372:L372)</f>
        <v>745</v>
      </c>
      <c r="N372" s="18">
        <f t="shared" si="35"/>
        <v>93.125</v>
      </c>
      <c r="O372" s="39"/>
    </row>
    <row r="373" spans="1:15" ht="12.75" customHeight="1">
      <c r="A373" s="16" t="s">
        <v>84</v>
      </c>
      <c r="B373" s="17">
        <v>94.1</v>
      </c>
      <c r="C373" s="28">
        <v>93</v>
      </c>
      <c r="D373" s="17">
        <v>94</v>
      </c>
      <c r="E373" s="17">
        <v>97</v>
      </c>
      <c r="F373" s="17">
        <v>93</v>
      </c>
      <c r="G373" s="17">
        <v>95</v>
      </c>
      <c r="H373" s="17">
        <v>98</v>
      </c>
      <c r="I373" s="17">
        <v>94</v>
      </c>
      <c r="J373" s="17">
        <v>94</v>
      </c>
      <c r="K373" s="17">
        <v>93</v>
      </c>
      <c r="L373" s="17"/>
      <c r="M373" s="17">
        <f t="shared" si="36"/>
        <v>851</v>
      </c>
      <c r="N373" s="18">
        <f t="shared" si="35"/>
        <v>94.55555555555556</v>
      </c>
      <c r="O373" s="39"/>
    </row>
    <row r="374" spans="1:15" ht="12.75" customHeight="1">
      <c r="A374" s="16" t="s">
        <v>85</v>
      </c>
      <c r="B374" s="18">
        <v>93.9</v>
      </c>
      <c r="C374" s="17">
        <v>94</v>
      </c>
      <c r="D374" s="26">
        <v>94</v>
      </c>
      <c r="E374" s="26">
        <v>94</v>
      </c>
      <c r="F374" s="26">
        <v>92</v>
      </c>
      <c r="G374" s="26">
        <v>96</v>
      </c>
      <c r="H374" s="26">
        <v>94</v>
      </c>
      <c r="I374" s="26">
        <v>92</v>
      </c>
      <c r="J374" s="26">
        <v>92</v>
      </c>
      <c r="K374" s="26">
        <v>96</v>
      </c>
      <c r="L374" s="26"/>
      <c r="M374" s="17">
        <f t="shared" si="36"/>
        <v>844</v>
      </c>
      <c r="N374" s="18">
        <f t="shared" si="35"/>
        <v>93.77777777777777</v>
      </c>
      <c r="O374" s="39"/>
    </row>
    <row r="375" spans="1:15" ht="12.75" customHeight="1">
      <c r="A375" s="16" t="s">
        <v>86</v>
      </c>
      <c r="B375" s="17">
        <v>94</v>
      </c>
      <c r="C375" s="17">
        <v>97</v>
      </c>
      <c r="D375" s="26">
        <v>99</v>
      </c>
      <c r="E375" s="26">
        <v>95</v>
      </c>
      <c r="F375" s="26">
        <v>93</v>
      </c>
      <c r="G375" s="26">
        <v>93</v>
      </c>
      <c r="H375" s="26">
        <v>94</v>
      </c>
      <c r="I375" s="26">
        <v>94</v>
      </c>
      <c r="J375" s="26">
        <v>95</v>
      </c>
      <c r="K375" s="26">
        <v>96</v>
      </c>
      <c r="L375" s="26"/>
      <c r="M375" s="17">
        <f t="shared" si="36"/>
        <v>856</v>
      </c>
      <c r="N375" s="18">
        <f t="shared" si="35"/>
        <v>95.11111111111111</v>
      </c>
      <c r="O375" s="39"/>
    </row>
    <row r="376" spans="1:15" ht="12.75" customHeight="1">
      <c r="A376" s="16" t="s">
        <v>166</v>
      </c>
      <c r="B376" s="17">
        <v>92</v>
      </c>
      <c r="C376" s="17"/>
      <c r="D376" s="26"/>
      <c r="E376" s="26"/>
      <c r="F376" s="26"/>
      <c r="G376" s="26"/>
      <c r="H376" s="26"/>
      <c r="I376" s="26"/>
      <c r="J376" s="26"/>
      <c r="K376" s="26">
        <v>94</v>
      </c>
      <c r="L376" s="26"/>
      <c r="M376" s="17">
        <f t="shared" si="36"/>
        <v>94</v>
      </c>
      <c r="N376" s="18">
        <f t="shared" si="35"/>
        <v>94</v>
      </c>
      <c r="O376" s="39"/>
    </row>
    <row r="377" spans="1:15" ht="12.75" customHeight="1">
      <c r="A377" s="16"/>
      <c r="B377" s="18">
        <f aca="true" t="shared" si="37" ref="B377:L377">SUM(B372:B375)</f>
        <v>376.6</v>
      </c>
      <c r="C377" s="17">
        <f t="shared" si="37"/>
        <v>375</v>
      </c>
      <c r="D377" s="17">
        <f t="shared" si="37"/>
        <v>381</v>
      </c>
      <c r="E377" s="17">
        <f t="shared" si="37"/>
        <v>384</v>
      </c>
      <c r="F377" s="17">
        <f t="shared" si="37"/>
        <v>371</v>
      </c>
      <c r="G377" s="17">
        <f t="shared" si="37"/>
        <v>381</v>
      </c>
      <c r="H377" s="17">
        <f t="shared" si="37"/>
        <v>378</v>
      </c>
      <c r="I377" s="17">
        <f t="shared" si="37"/>
        <v>373</v>
      </c>
      <c r="J377" s="17">
        <f t="shared" si="37"/>
        <v>368</v>
      </c>
      <c r="K377" s="17">
        <f>SUM(K372:K376)</f>
        <v>379</v>
      </c>
      <c r="L377" s="17">
        <f t="shared" si="37"/>
        <v>0</v>
      </c>
      <c r="M377" s="17">
        <f t="shared" si="36"/>
        <v>3390</v>
      </c>
      <c r="N377" s="18"/>
      <c r="O377" s="39"/>
    </row>
    <row r="378" spans="1:15" ht="12.75" customHeight="1">
      <c r="A378" s="29" t="s">
        <v>35</v>
      </c>
      <c r="B378" s="19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8" t="str">
        <f>IF(COUNT(C378:L378),AVERAGE(C378:L378)," ")</f>
        <v> </v>
      </c>
      <c r="O378" s="39"/>
    </row>
    <row r="379" spans="1:15" ht="12.75" customHeight="1">
      <c r="A379" s="27" t="s">
        <v>79</v>
      </c>
      <c r="B379" s="17">
        <v>97.2</v>
      </c>
      <c r="C379" s="17">
        <v>99</v>
      </c>
      <c r="D379" s="17">
        <v>98</v>
      </c>
      <c r="E379" s="17">
        <v>99</v>
      </c>
      <c r="F379" s="17">
        <v>99</v>
      </c>
      <c r="G379" s="17">
        <v>98</v>
      </c>
      <c r="H379" s="17">
        <v>99</v>
      </c>
      <c r="I379" s="13">
        <v>100</v>
      </c>
      <c r="J379" s="17">
        <v>97</v>
      </c>
      <c r="K379" s="13">
        <v>100</v>
      </c>
      <c r="L379" s="17"/>
      <c r="M379" s="17">
        <f>SUM(C379:L379)</f>
        <v>889</v>
      </c>
      <c r="N379" s="18">
        <f>IF(COUNT(C379:L379),AVERAGE(C379:L379)," ")</f>
        <v>98.77777777777777</v>
      </c>
      <c r="O379" s="39"/>
    </row>
    <row r="380" spans="1:15" ht="12.75" customHeight="1">
      <c r="A380" s="27" t="s">
        <v>80</v>
      </c>
      <c r="B380" s="18">
        <v>95</v>
      </c>
      <c r="C380" s="47">
        <v>94</v>
      </c>
      <c r="D380" s="26">
        <v>95</v>
      </c>
      <c r="E380" s="26">
        <v>93</v>
      </c>
      <c r="F380" s="26">
        <v>93</v>
      </c>
      <c r="G380" s="26">
        <v>93</v>
      </c>
      <c r="H380" s="26">
        <v>98</v>
      </c>
      <c r="I380" s="26">
        <v>97</v>
      </c>
      <c r="J380" s="26">
        <v>95</v>
      </c>
      <c r="K380" s="26">
        <v>94</v>
      </c>
      <c r="L380" s="26"/>
      <c r="M380" s="17">
        <f>SUM(C380:L380)</f>
        <v>852</v>
      </c>
      <c r="N380" s="18">
        <f>IF(COUNT(C380:L380),AVERAGE(C380:L380)," ")</f>
        <v>94.66666666666667</v>
      </c>
      <c r="O380" s="39"/>
    </row>
    <row r="381" spans="1:15" ht="12.75" customHeight="1">
      <c r="A381" s="27" t="s">
        <v>81</v>
      </c>
      <c r="B381" s="18">
        <v>92.1</v>
      </c>
      <c r="C381" s="26">
        <v>98</v>
      </c>
      <c r="D381" s="26">
        <v>94</v>
      </c>
      <c r="E381" s="26">
        <v>89</v>
      </c>
      <c r="F381" s="26">
        <v>95</v>
      </c>
      <c r="G381" s="26">
        <v>85</v>
      </c>
      <c r="H381" s="26">
        <v>92</v>
      </c>
      <c r="I381" s="26">
        <v>95</v>
      </c>
      <c r="J381" s="26">
        <v>92</v>
      </c>
      <c r="K381" s="26">
        <v>92</v>
      </c>
      <c r="L381" s="26"/>
      <c r="M381" s="17">
        <f>SUM(C381:L381)</f>
        <v>832</v>
      </c>
      <c r="N381" s="18">
        <f>IF(COUNT(C381:L381),AVERAGE(C381:L381)," ")</f>
        <v>92.44444444444444</v>
      </c>
      <c r="O381" s="39"/>
    </row>
    <row r="382" spans="1:15" ht="12.75" customHeight="1">
      <c r="A382" s="27" t="s">
        <v>82</v>
      </c>
      <c r="B382" s="18">
        <v>92</v>
      </c>
      <c r="C382" s="17">
        <v>92</v>
      </c>
      <c r="D382" s="26">
        <v>91</v>
      </c>
      <c r="E382" s="26">
        <v>95</v>
      </c>
      <c r="F382" s="26">
        <v>95</v>
      </c>
      <c r="G382" s="26">
        <v>95</v>
      </c>
      <c r="H382" s="26">
        <v>91</v>
      </c>
      <c r="I382" s="26">
        <v>95</v>
      </c>
      <c r="J382" s="26">
        <v>91</v>
      </c>
      <c r="K382" s="26">
        <v>95</v>
      </c>
      <c r="L382" s="26"/>
      <c r="M382" s="17">
        <f>SUM(C382:L382)</f>
        <v>840</v>
      </c>
      <c r="N382" s="18">
        <f>IF(COUNT(C382:L382),AVERAGE(C382:L382)," ")</f>
        <v>93.33333333333333</v>
      </c>
      <c r="O382" s="39"/>
    </row>
    <row r="383" spans="1:15" ht="12.75" customHeight="1">
      <c r="A383" s="27"/>
      <c r="B383" s="17">
        <f aca="true" t="shared" si="38" ref="B383:L383">SUM(B379:B382)</f>
        <v>376.29999999999995</v>
      </c>
      <c r="C383" s="17">
        <f t="shared" si="38"/>
        <v>383</v>
      </c>
      <c r="D383" s="17">
        <f t="shared" si="38"/>
        <v>378</v>
      </c>
      <c r="E383" s="17">
        <f t="shared" si="38"/>
        <v>376</v>
      </c>
      <c r="F383" s="17">
        <f t="shared" si="38"/>
        <v>382</v>
      </c>
      <c r="G383" s="17">
        <f t="shared" si="38"/>
        <v>371</v>
      </c>
      <c r="H383" s="17">
        <f t="shared" si="38"/>
        <v>380</v>
      </c>
      <c r="I383" s="17">
        <f t="shared" si="38"/>
        <v>387</v>
      </c>
      <c r="J383" s="17">
        <f t="shared" si="38"/>
        <v>375</v>
      </c>
      <c r="K383" s="17">
        <f t="shared" si="38"/>
        <v>381</v>
      </c>
      <c r="L383" s="17">
        <f t="shared" si="38"/>
        <v>0</v>
      </c>
      <c r="M383" s="17">
        <f>SUM(C383:L383)</f>
        <v>3413</v>
      </c>
      <c r="N383" s="18"/>
      <c r="O383" s="39"/>
    </row>
    <row r="384" spans="1:15" ht="12.75" customHeight="1">
      <c r="A384" s="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39"/>
    </row>
    <row r="385" spans="1:15" ht="12.75" customHeight="1">
      <c r="A385" s="6"/>
      <c r="B385" s="17"/>
      <c r="C385" s="17"/>
      <c r="D385" s="22" t="s">
        <v>7</v>
      </c>
      <c r="E385" s="19" t="s">
        <v>8</v>
      </c>
      <c r="F385" s="19" t="s">
        <v>9</v>
      </c>
      <c r="G385" s="19" t="s">
        <v>10</v>
      </c>
      <c r="H385" s="19" t="s">
        <v>11</v>
      </c>
      <c r="I385" s="19" t="s">
        <v>12</v>
      </c>
      <c r="J385" s="17"/>
      <c r="K385" s="17"/>
      <c r="L385" s="17"/>
      <c r="M385" s="17"/>
      <c r="N385" s="17"/>
      <c r="O385" s="39"/>
    </row>
    <row r="386" spans="1:15" ht="12.75" customHeight="1">
      <c r="A386" s="15" t="str">
        <f>+A359</f>
        <v>Liskeard A</v>
      </c>
      <c r="B386" s="17"/>
      <c r="C386" s="17"/>
      <c r="D386" s="26">
        <f>+J352</f>
        <v>9</v>
      </c>
      <c r="E386" s="26">
        <v>6</v>
      </c>
      <c r="F386" s="26">
        <v>1</v>
      </c>
      <c r="G386" s="26">
        <v>2</v>
      </c>
      <c r="H386" s="26">
        <f>+E386*2+F386</f>
        <v>13</v>
      </c>
      <c r="I386" s="26">
        <f>+M364</f>
        <v>3425</v>
      </c>
      <c r="J386" s="17"/>
      <c r="K386" s="17"/>
      <c r="L386" s="17"/>
      <c r="M386" s="17"/>
      <c r="N386" s="17"/>
      <c r="O386" s="39"/>
    </row>
    <row r="387" spans="1:15" ht="12.75" customHeight="1">
      <c r="A387" s="15" t="str">
        <f>+A365</f>
        <v>Falmouth </v>
      </c>
      <c r="B387" s="17"/>
      <c r="C387" s="17"/>
      <c r="D387" s="26">
        <f>+J352</f>
        <v>9</v>
      </c>
      <c r="E387" s="26">
        <v>4</v>
      </c>
      <c r="F387" s="26">
        <v>1</v>
      </c>
      <c r="G387" s="26">
        <v>4</v>
      </c>
      <c r="H387" s="26">
        <f>+E387*2+F387</f>
        <v>9</v>
      </c>
      <c r="I387" s="26">
        <f>+M370</f>
        <v>3145</v>
      </c>
      <c r="J387" s="17"/>
      <c r="K387" s="17"/>
      <c r="L387" s="17"/>
      <c r="M387" s="17"/>
      <c r="N387" s="17"/>
      <c r="O387" s="39"/>
    </row>
    <row r="388" spans="1:15" ht="12.75" customHeight="1">
      <c r="A388" s="15" t="str">
        <f>+A378</f>
        <v>Holmans A</v>
      </c>
      <c r="B388" s="17"/>
      <c r="C388" s="17"/>
      <c r="D388" s="26">
        <f>+J352</f>
        <v>9</v>
      </c>
      <c r="E388" s="26">
        <v>4</v>
      </c>
      <c r="F388" s="26">
        <v>0</v>
      </c>
      <c r="G388" s="26">
        <v>5</v>
      </c>
      <c r="H388" s="26">
        <f>+E388*2+F388</f>
        <v>8</v>
      </c>
      <c r="I388" s="26">
        <f>+M383</f>
        <v>3413</v>
      </c>
      <c r="J388" s="17"/>
      <c r="K388" s="17"/>
      <c r="L388" s="17"/>
      <c r="M388" s="17"/>
      <c r="N388" s="17"/>
      <c r="O388" s="39"/>
    </row>
    <row r="389" spans="1:15" ht="12.75" customHeight="1">
      <c r="A389" s="15" t="str">
        <f>+A371</f>
        <v>City of Truro D</v>
      </c>
      <c r="B389" s="17"/>
      <c r="C389" s="17"/>
      <c r="D389" s="26">
        <f>+J352</f>
        <v>9</v>
      </c>
      <c r="E389" s="26">
        <v>3</v>
      </c>
      <c r="F389" s="26">
        <v>0</v>
      </c>
      <c r="G389" s="26">
        <v>6</v>
      </c>
      <c r="H389" s="26">
        <f>+E389*2+F389</f>
        <v>6</v>
      </c>
      <c r="I389" s="26">
        <f>+M377</f>
        <v>3390</v>
      </c>
      <c r="J389" s="17"/>
      <c r="K389" s="17"/>
      <c r="L389" s="17"/>
      <c r="M389" s="17"/>
      <c r="N389" s="17"/>
      <c r="O389" s="39"/>
    </row>
    <row r="390" spans="1:15" ht="12.75" customHeight="1">
      <c r="A390" s="39"/>
      <c r="B390" s="39"/>
      <c r="C390" s="39"/>
      <c r="D390" s="39"/>
      <c r="E390" s="52"/>
      <c r="F390" s="39"/>
      <c r="G390" s="39"/>
      <c r="H390" s="39"/>
      <c r="I390" s="39"/>
      <c r="J390" s="54"/>
      <c r="K390" s="39"/>
      <c r="L390" s="39"/>
      <c r="M390" s="39"/>
      <c r="N390" s="39"/>
      <c r="O390" s="39"/>
    </row>
    <row r="391" spans="1:15" ht="12.75" customHeight="1">
      <c r="A391" s="51"/>
      <c r="B391" s="51"/>
      <c r="C391" s="39"/>
      <c r="D391" s="39"/>
      <c r="E391" s="52"/>
      <c r="F391" s="39"/>
      <c r="G391" s="39"/>
      <c r="H391" s="39"/>
      <c r="I391" s="39"/>
      <c r="J391" s="39"/>
      <c r="K391" s="39"/>
      <c r="L391" s="39"/>
      <c r="M391" s="39"/>
      <c r="N391" s="39"/>
      <c r="O391" s="39"/>
    </row>
    <row r="392" spans="1:15" ht="12.75" customHeight="1">
      <c r="A392" s="8"/>
      <c r="B392" s="8"/>
      <c r="E392" s="48" t="s">
        <v>5</v>
      </c>
      <c r="O392" s="39"/>
    </row>
    <row r="393" spans="1:15" ht="12.75" customHeight="1">
      <c r="A393" s="8"/>
      <c r="B393" s="8"/>
      <c r="F393" s="48" t="s">
        <v>6</v>
      </c>
      <c r="O393" s="39"/>
    </row>
    <row r="394" spans="5:15" ht="12.75" customHeight="1">
      <c r="E394" s="1"/>
      <c r="G394" s="48" t="s">
        <v>4</v>
      </c>
      <c r="O394" s="39"/>
    </row>
    <row r="395" spans="7:15" ht="12.75" customHeight="1">
      <c r="G395" s="48" t="s">
        <v>38</v>
      </c>
      <c r="O395" s="39"/>
    </row>
    <row r="396" spans="1:15" ht="12.75" customHeight="1">
      <c r="A396" s="39"/>
      <c r="F396" s="48" t="s">
        <v>25</v>
      </c>
      <c r="J396" s="13">
        <v>10</v>
      </c>
      <c r="O396" s="39"/>
    </row>
    <row r="397" spans="4:15" ht="12.75" customHeight="1">
      <c r="D397" s="4"/>
      <c r="E397" s="4"/>
      <c r="F397" s="2"/>
      <c r="H397" s="10" t="s">
        <v>167</v>
      </c>
      <c r="O397" s="39"/>
    </row>
    <row r="398" spans="1:15" ht="12.75" customHeight="1">
      <c r="A398" s="2"/>
      <c r="B398" s="2" t="str">
        <f>+A404</f>
        <v>Liskeard </v>
      </c>
      <c r="C398" s="9"/>
      <c r="D398" s="4"/>
      <c r="E398" s="4"/>
      <c r="F398" s="13">
        <f>+L409</f>
        <v>386</v>
      </c>
      <c r="H398" s="13">
        <v>3</v>
      </c>
      <c r="O398" s="39"/>
    </row>
    <row r="399" spans="1:16" ht="12.75" customHeight="1">
      <c r="A399" s="110" t="s">
        <v>147</v>
      </c>
      <c r="B399" s="10" t="str">
        <f>+A416</f>
        <v>City of Truro D</v>
      </c>
      <c r="D399" s="5"/>
      <c r="E399" s="5"/>
      <c r="F399" s="13">
        <f>+L422</f>
        <v>381</v>
      </c>
      <c r="H399" s="13">
        <v>2</v>
      </c>
      <c r="I399" s="2"/>
      <c r="P399" s="19"/>
    </row>
    <row r="400" spans="1:15" ht="12.75" customHeight="1">
      <c r="A400" s="6"/>
      <c r="B400" s="2" t="str">
        <f>+A423</f>
        <v>Holmans A</v>
      </c>
      <c r="D400" s="2"/>
      <c r="E400" s="2"/>
      <c r="F400" s="13">
        <f>+L428</f>
        <v>380</v>
      </c>
      <c r="G400" s="5"/>
      <c r="H400" s="13">
        <v>1</v>
      </c>
      <c r="O400" s="39"/>
    </row>
    <row r="401" spans="1:15" ht="12.75" customHeight="1">
      <c r="A401" s="6"/>
      <c r="B401" s="32" t="str">
        <f>+A410</f>
        <v>Falmouth </v>
      </c>
      <c r="C401" s="11"/>
      <c r="D401" s="7"/>
      <c r="E401" s="7"/>
      <c r="F401" s="13">
        <f>+L415</f>
        <v>294</v>
      </c>
      <c r="I401" s="5"/>
      <c r="J401" s="5"/>
      <c r="K401" s="5"/>
      <c r="L401" s="5"/>
      <c r="M401" s="5"/>
      <c r="N401" s="5"/>
      <c r="O401" s="39"/>
    </row>
    <row r="402" spans="1:15" ht="12.75" customHeight="1">
      <c r="A402" s="6"/>
      <c r="B402" s="2"/>
      <c r="D402" s="2"/>
      <c r="E402" s="2"/>
      <c r="F402" s="13"/>
      <c r="G402" s="5"/>
      <c r="H402" s="12"/>
      <c r="I402" s="5"/>
      <c r="J402" s="5"/>
      <c r="K402" s="5"/>
      <c r="L402" s="5"/>
      <c r="M402" s="5"/>
      <c r="N402" s="5"/>
      <c r="O402" s="39"/>
    </row>
    <row r="403" spans="1:15" ht="12.75" customHeight="1">
      <c r="A403" s="6"/>
      <c r="B403" s="4" t="s">
        <v>1</v>
      </c>
      <c r="C403" s="10" t="s">
        <v>3</v>
      </c>
      <c r="D403" s="7"/>
      <c r="E403" s="7"/>
      <c r="F403" s="5"/>
      <c r="G403" s="5"/>
      <c r="H403" s="12"/>
      <c r="I403" s="5"/>
      <c r="J403" s="5"/>
      <c r="K403" s="5"/>
      <c r="L403" s="5"/>
      <c r="M403" s="5"/>
      <c r="N403" s="5"/>
      <c r="O403" s="39"/>
    </row>
    <row r="404" spans="1:15" ht="12.75" customHeight="1">
      <c r="A404" s="2" t="s">
        <v>168</v>
      </c>
      <c r="B404" s="4" t="s">
        <v>0</v>
      </c>
      <c r="C404" s="7">
        <v>1</v>
      </c>
      <c r="D404" s="7">
        <v>2</v>
      </c>
      <c r="E404" s="7">
        <v>3</v>
      </c>
      <c r="F404" s="7">
        <v>4</v>
      </c>
      <c r="G404" s="7">
        <v>5</v>
      </c>
      <c r="H404" s="7">
        <v>6</v>
      </c>
      <c r="I404" s="7">
        <v>7</v>
      </c>
      <c r="J404" s="7">
        <v>8</v>
      </c>
      <c r="K404" s="7">
        <v>9</v>
      </c>
      <c r="L404" s="7">
        <v>10</v>
      </c>
      <c r="M404" s="14" t="s">
        <v>2</v>
      </c>
      <c r="N404" s="14" t="s">
        <v>0</v>
      </c>
      <c r="O404" s="39"/>
    </row>
    <row r="405" spans="1:15" ht="12.75" customHeight="1">
      <c r="A405" s="16" t="s">
        <v>87</v>
      </c>
      <c r="B405" s="18">
        <v>97</v>
      </c>
      <c r="C405" s="17">
        <v>98</v>
      </c>
      <c r="D405" s="17">
        <v>96</v>
      </c>
      <c r="E405" s="17">
        <v>97</v>
      </c>
      <c r="F405" s="17">
        <v>96</v>
      </c>
      <c r="G405" s="17">
        <v>99</v>
      </c>
      <c r="H405" s="17">
        <v>97</v>
      </c>
      <c r="I405" s="17">
        <v>97</v>
      </c>
      <c r="J405" s="17">
        <v>94</v>
      </c>
      <c r="K405" s="17">
        <v>93</v>
      </c>
      <c r="L405" s="17">
        <v>98</v>
      </c>
      <c r="M405" s="17">
        <f>SUM(C405:L405)</f>
        <v>965</v>
      </c>
      <c r="N405" s="18">
        <f>IF(COUNT(C405:L405),AVERAGE(C405:L405)," ")</f>
        <v>96.5</v>
      </c>
      <c r="O405" s="39"/>
    </row>
    <row r="406" spans="1:15" ht="12.75" customHeight="1">
      <c r="A406" s="16" t="s">
        <v>88</v>
      </c>
      <c r="B406" s="17">
        <v>94.7</v>
      </c>
      <c r="C406" s="28">
        <v>95</v>
      </c>
      <c r="D406" s="17">
        <v>91</v>
      </c>
      <c r="E406" s="17">
        <v>97</v>
      </c>
      <c r="F406" s="17">
        <v>96</v>
      </c>
      <c r="G406" s="17">
        <v>94</v>
      </c>
      <c r="H406" s="17">
        <v>92</v>
      </c>
      <c r="I406" s="84">
        <v>94</v>
      </c>
      <c r="J406" s="17">
        <v>93</v>
      </c>
      <c r="K406" s="17">
        <v>95</v>
      </c>
      <c r="L406" s="17">
        <v>97</v>
      </c>
      <c r="M406" s="17">
        <f>SUM(C406:L406)</f>
        <v>944</v>
      </c>
      <c r="N406" s="18">
        <f>IF(COUNT(C406:L406),AVERAGE(C406:L406)," ")</f>
        <v>94.4</v>
      </c>
      <c r="O406" s="39"/>
    </row>
    <row r="407" spans="1:15" ht="12.75" customHeight="1">
      <c r="A407" s="16" t="s">
        <v>89</v>
      </c>
      <c r="B407" s="17">
        <v>94.4</v>
      </c>
      <c r="C407" s="17">
        <v>94</v>
      </c>
      <c r="D407" s="26">
        <v>92</v>
      </c>
      <c r="E407" s="26">
        <v>93</v>
      </c>
      <c r="F407" s="26">
        <v>93</v>
      </c>
      <c r="G407" s="26">
        <v>99</v>
      </c>
      <c r="H407" s="26">
        <v>94</v>
      </c>
      <c r="I407" s="26">
        <v>95</v>
      </c>
      <c r="J407" s="26">
        <v>91</v>
      </c>
      <c r="K407" s="26">
        <v>94</v>
      </c>
      <c r="L407" s="26">
        <v>95</v>
      </c>
      <c r="M407" s="17">
        <f>SUM(C407:L407)</f>
        <v>940</v>
      </c>
      <c r="N407" s="18">
        <f>IF(COUNT(C407:L407),AVERAGE(C407:L407)," ")</f>
        <v>94</v>
      </c>
      <c r="O407" s="39"/>
    </row>
    <row r="408" spans="1:15" ht="12.75" customHeight="1">
      <c r="A408" s="16" t="s">
        <v>90</v>
      </c>
      <c r="B408" s="31">
        <v>93.6</v>
      </c>
      <c r="C408" s="17">
        <v>97</v>
      </c>
      <c r="D408" s="26">
        <v>96</v>
      </c>
      <c r="E408" s="26">
        <v>98</v>
      </c>
      <c r="F408" s="26">
        <v>99</v>
      </c>
      <c r="G408" s="26">
        <v>96</v>
      </c>
      <c r="H408" s="26">
        <v>97</v>
      </c>
      <c r="I408" s="26">
        <v>95</v>
      </c>
      <c r="J408" s="26">
        <v>93</v>
      </c>
      <c r="K408" s="26">
        <v>95</v>
      </c>
      <c r="L408" s="26">
        <v>96</v>
      </c>
      <c r="M408" s="17">
        <f>SUM(C408:L408)</f>
        <v>962</v>
      </c>
      <c r="N408" s="18">
        <f>IF(COUNT(C408:L408),AVERAGE(C408:L408)," ")</f>
        <v>96.2</v>
      </c>
      <c r="O408" s="39"/>
    </row>
    <row r="409" spans="1:16" ht="12.75" customHeight="1">
      <c r="A409" s="16"/>
      <c r="B409" s="18">
        <f aca="true" t="shared" si="39" ref="B409:L409">SUM(B405:B408)</f>
        <v>379.70000000000005</v>
      </c>
      <c r="C409" s="17">
        <f t="shared" si="39"/>
        <v>384</v>
      </c>
      <c r="D409" s="17">
        <f t="shared" si="39"/>
        <v>375</v>
      </c>
      <c r="E409" s="17">
        <f t="shared" si="39"/>
        <v>385</v>
      </c>
      <c r="F409" s="17">
        <f t="shared" si="39"/>
        <v>384</v>
      </c>
      <c r="G409" s="17">
        <f t="shared" si="39"/>
        <v>388</v>
      </c>
      <c r="H409" s="17">
        <f t="shared" si="39"/>
        <v>380</v>
      </c>
      <c r="I409" s="17">
        <f t="shared" si="39"/>
        <v>381</v>
      </c>
      <c r="J409" s="17">
        <f t="shared" si="39"/>
        <v>371</v>
      </c>
      <c r="K409" s="17">
        <f t="shared" si="39"/>
        <v>377</v>
      </c>
      <c r="L409" s="17">
        <f t="shared" si="39"/>
        <v>386</v>
      </c>
      <c r="M409" s="17">
        <f>SUM(C409:L409)</f>
        <v>3811</v>
      </c>
      <c r="N409" s="18"/>
      <c r="O409" s="39"/>
      <c r="P409" s="13"/>
    </row>
    <row r="410" spans="1:15" ht="12.75" customHeight="1">
      <c r="A410" s="29" t="s">
        <v>77</v>
      </c>
      <c r="B410" s="19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8" t="str">
        <f>IF(COUNT(C410:L410),AVERAGE(C410:L410)," ")</f>
        <v> </v>
      </c>
      <c r="O410" s="39"/>
    </row>
    <row r="411" spans="1:15" ht="12.75" customHeight="1">
      <c r="A411" s="41" t="s">
        <v>91</v>
      </c>
      <c r="B411" s="36">
        <v>96.8</v>
      </c>
      <c r="C411" s="35">
        <v>97</v>
      </c>
      <c r="D411" s="17">
        <v>98</v>
      </c>
      <c r="E411" s="17">
        <v>97</v>
      </c>
      <c r="F411" s="17">
        <v>97</v>
      </c>
      <c r="G411" s="17">
        <v>97</v>
      </c>
      <c r="H411" s="17">
        <v>97</v>
      </c>
      <c r="I411" s="17">
        <v>95</v>
      </c>
      <c r="J411" s="17">
        <v>95</v>
      </c>
      <c r="K411" s="17">
        <v>97</v>
      </c>
      <c r="L411" s="17">
        <v>99</v>
      </c>
      <c r="M411" s="17">
        <f>SUM(C411:L411)</f>
        <v>969</v>
      </c>
      <c r="N411" s="18">
        <f>IF(COUNT(C411:L411),AVERAGE(C411:L411)," ")</f>
        <v>96.9</v>
      </c>
      <c r="O411" s="39"/>
    </row>
    <row r="412" spans="1:15" ht="12.75" customHeight="1">
      <c r="A412" s="41" t="s">
        <v>92</v>
      </c>
      <c r="B412" s="36">
        <v>95.1</v>
      </c>
      <c r="C412" s="35">
        <v>96</v>
      </c>
      <c r="D412" s="17">
        <v>98</v>
      </c>
      <c r="E412" s="17">
        <v>93</v>
      </c>
      <c r="F412" s="17">
        <v>90</v>
      </c>
      <c r="G412" s="17">
        <v>94</v>
      </c>
      <c r="H412" s="17">
        <v>94</v>
      </c>
      <c r="I412" s="17">
        <v>97</v>
      </c>
      <c r="J412" s="17">
        <v>94</v>
      </c>
      <c r="K412" s="17">
        <v>97</v>
      </c>
      <c r="L412" s="17">
        <v>98</v>
      </c>
      <c r="M412" s="17">
        <f>SUM(C412:L412)</f>
        <v>951</v>
      </c>
      <c r="N412" s="18">
        <f>IF(COUNT(C412:L412),AVERAGE(C412:L412)," ")</f>
        <v>95.1</v>
      </c>
      <c r="O412" s="39"/>
    </row>
    <row r="413" spans="1:15" ht="12.75" customHeight="1">
      <c r="A413" s="41" t="s">
        <v>93</v>
      </c>
      <c r="B413" s="36">
        <v>94.1</v>
      </c>
      <c r="C413" s="35">
        <v>97</v>
      </c>
      <c r="D413" s="26">
        <v>93</v>
      </c>
      <c r="E413" s="26">
        <v>95</v>
      </c>
      <c r="F413" s="26">
        <v>98</v>
      </c>
      <c r="G413" s="101">
        <v>94</v>
      </c>
      <c r="H413" s="26">
        <v>97</v>
      </c>
      <c r="I413" s="26">
        <v>98</v>
      </c>
      <c r="J413" s="26">
        <v>97</v>
      </c>
      <c r="K413" s="26">
        <v>95</v>
      </c>
      <c r="L413" s="26">
        <v>97</v>
      </c>
      <c r="M413" s="17">
        <f>SUM(C413:L413)</f>
        <v>961</v>
      </c>
      <c r="N413" s="18">
        <f>IF(COUNT(C413:L413),AVERAGE(C413:L413)," ")</f>
        <v>96.1</v>
      </c>
      <c r="O413" s="39"/>
    </row>
    <row r="414" spans="1:15" ht="12.75" customHeight="1">
      <c r="A414" s="41" t="s">
        <v>94</v>
      </c>
      <c r="B414" s="36">
        <v>91.4</v>
      </c>
      <c r="C414" s="35">
        <v>96</v>
      </c>
      <c r="D414" s="26">
        <v>93</v>
      </c>
      <c r="E414" s="26">
        <v>95</v>
      </c>
      <c r="F414" s="26">
        <v>89</v>
      </c>
      <c r="G414" s="26">
        <v>93</v>
      </c>
      <c r="H414" s="101">
        <v>92</v>
      </c>
      <c r="I414" s="26"/>
      <c r="J414" s="26"/>
      <c r="K414" s="26"/>
      <c r="L414" s="26"/>
      <c r="M414" s="17">
        <f>SUM(C414:L414)</f>
        <v>558</v>
      </c>
      <c r="N414" s="18">
        <f>IF(COUNT(C414:L414),AVERAGE(C414:L414)," ")</f>
        <v>93</v>
      </c>
      <c r="O414" s="39"/>
    </row>
    <row r="415" spans="1:15" ht="12.75" customHeight="1">
      <c r="A415" s="23"/>
      <c r="B415" s="31">
        <f aca="true" t="shared" si="40" ref="B415:L415">SUM(B411:B414)</f>
        <v>377.4</v>
      </c>
      <c r="C415" s="17">
        <f t="shared" si="40"/>
        <v>386</v>
      </c>
      <c r="D415" s="17">
        <f t="shared" si="40"/>
        <v>382</v>
      </c>
      <c r="E415" s="17">
        <f t="shared" si="40"/>
        <v>380</v>
      </c>
      <c r="F415" s="17">
        <f t="shared" si="40"/>
        <v>374</v>
      </c>
      <c r="G415" s="17">
        <f t="shared" si="40"/>
        <v>378</v>
      </c>
      <c r="H415" s="17">
        <f t="shared" si="40"/>
        <v>380</v>
      </c>
      <c r="I415" s="17">
        <f t="shared" si="40"/>
        <v>290</v>
      </c>
      <c r="J415" s="17">
        <f t="shared" si="40"/>
        <v>286</v>
      </c>
      <c r="K415" s="17">
        <f t="shared" si="40"/>
        <v>289</v>
      </c>
      <c r="L415" s="17">
        <f t="shared" si="40"/>
        <v>294</v>
      </c>
      <c r="M415" s="17">
        <f>SUM(C415:L415)</f>
        <v>3439</v>
      </c>
      <c r="N415" s="18"/>
      <c r="O415" s="39"/>
    </row>
    <row r="416" spans="1:15" ht="12.75" customHeight="1">
      <c r="A416" s="29" t="s">
        <v>78</v>
      </c>
      <c r="B416" s="19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8" t="str">
        <f aca="true" t="shared" si="41" ref="N416:N421">IF(COUNT(C416:L416),AVERAGE(C416:L416)," ")</f>
        <v> </v>
      </c>
      <c r="O416" s="39"/>
    </row>
    <row r="417" spans="1:15" ht="12.75" customHeight="1">
      <c r="A417" s="16" t="s">
        <v>83</v>
      </c>
      <c r="B417" s="18">
        <v>94.6</v>
      </c>
      <c r="C417" s="17">
        <v>91</v>
      </c>
      <c r="D417" s="17">
        <v>94</v>
      </c>
      <c r="E417" s="17">
        <v>98</v>
      </c>
      <c r="F417" s="17">
        <v>93</v>
      </c>
      <c r="G417" s="17">
        <v>97</v>
      </c>
      <c r="H417" s="17">
        <v>92</v>
      </c>
      <c r="I417" s="17">
        <v>93</v>
      </c>
      <c r="J417" s="17">
        <v>87</v>
      </c>
      <c r="K417" s="17"/>
      <c r="L417" s="17"/>
      <c r="M417" s="17">
        <f aca="true" t="shared" si="42" ref="M417:M422">SUM(C417:L417)</f>
        <v>745</v>
      </c>
      <c r="N417" s="18">
        <f t="shared" si="41"/>
        <v>93.125</v>
      </c>
      <c r="O417" s="39"/>
    </row>
    <row r="418" spans="1:15" ht="12.75" customHeight="1">
      <c r="A418" s="16" t="s">
        <v>84</v>
      </c>
      <c r="B418" s="17">
        <v>94.1</v>
      </c>
      <c r="C418" s="28">
        <v>93</v>
      </c>
      <c r="D418" s="17">
        <v>94</v>
      </c>
      <c r="E418" s="17">
        <v>97</v>
      </c>
      <c r="F418" s="17">
        <v>93</v>
      </c>
      <c r="G418" s="17">
        <v>95</v>
      </c>
      <c r="H418" s="17">
        <v>98</v>
      </c>
      <c r="I418" s="17">
        <v>94</v>
      </c>
      <c r="J418" s="17">
        <v>94</v>
      </c>
      <c r="K418" s="17">
        <v>93</v>
      </c>
      <c r="L418" s="17">
        <v>97</v>
      </c>
      <c r="M418" s="17">
        <f t="shared" si="42"/>
        <v>948</v>
      </c>
      <c r="N418" s="18">
        <f t="shared" si="41"/>
        <v>94.8</v>
      </c>
      <c r="O418" s="39"/>
    </row>
    <row r="419" spans="1:15" ht="12.75" customHeight="1">
      <c r="A419" s="16" t="s">
        <v>85</v>
      </c>
      <c r="B419" s="18">
        <v>93.9</v>
      </c>
      <c r="C419" s="17">
        <v>94</v>
      </c>
      <c r="D419" s="26">
        <v>94</v>
      </c>
      <c r="E419" s="26">
        <v>94</v>
      </c>
      <c r="F419" s="26">
        <v>92</v>
      </c>
      <c r="G419" s="26">
        <v>96</v>
      </c>
      <c r="H419" s="26">
        <v>94</v>
      </c>
      <c r="I419" s="26">
        <v>92</v>
      </c>
      <c r="J419" s="26">
        <v>92</v>
      </c>
      <c r="K419" s="26">
        <v>96</v>
      </c>
      <c r="L419" s="26">
        <v>96</v>
      </c>
      <c r="M419" s="17">
        <f t="shared" si="42"/>
        <v>940</v>
      </c>
      <c r="N419" s="18">
        <f t="shared" si="41"/>
        <v>94</v>
      </c>
      <c r="O419" s="39"/>
    </row>
    <row r="420" spans="1:15" ht="12.75" customHeight="1">
      <c r="A420" s="16" t="s">
        <v>86</v>
      </c>
      <c r="B420" s="18">
        <v>94</v>
      </c>
      <c r="C420" s="17">
        <v>97</v>
      </c>
      <c r="D420" s="26">
        <v>99</v>
      </c>
      <c r="E420" s="26">
        <v>95</v>
      </c>
      <c r="F420" s="26">
        <v>93</v>
      </c>
      <c r="G420" s="26">
        <v>93</v>
      </c>
      <c r="H420" s="26">
        <v>94</v>
      </c>
      <c r="I420" s="26">
        <v>94</v>
      </c>
      <c r="J420" s="26">
        <v>95</v>
      </c>
      <c r="K420" s="26">
        <v>96</v>
      </c>
      <c r="L420" s="26">
        <v>92</v>
      </c>
      <c r="M420" s="17">
        <f t="shared" si="42"/>
        <v>948</v>
      </c>
      <c r="N420" s="18">
        <f t="shared" si="41"/>
        <v>94.8</v>
      </c>
      <c r="O420" s="39"/>
    </row>
    <row r="421" spans="1:15" ht="12.75" customHeight="1">
      <c r="A421" s="16" t="s">
        <v>166</v>
      </c>
      <c r="B421" s="18">
        <v>92</v>
      </c>
      <c r="C421" s="17"/>
      <c r="D421" s="26"/>
      <c r="E421" s="26"/>
      <c r="F421" s="26"/>
      <c r="G421" s="26"/>
      <c r="H421" s="26"/>
      <c r="I421" s="26"/>
      <c r="J421" s="26"/>
      <c r="K421" s="26">
        <v>94</v>
      </c>
      <c r="L421" s="26">
        <v>96</v>
      </c>
      <c r="M421" s="17">
        <f t="shared" si="42"/>
        <v>190</v>
      </c>
      <c r="N421" s="18">
        <f t="shared" si="41"/>
        <v>95</v>
      </c>
      <c r="O421" s="39"/>
    </row>
    <row r="422" spans="1:15" ht="12.75" customHeight="1">
      <c r="A422" s="16"/>
      <c r="B422" s="18">
        <f aca="true" t="shared" si="43" ref="B422:J422">SUM(B417:B420)</f>
        <v>376.6</v>
      </c>
      <c r="C422" s="17">
        <f t="shared" si="43"/>
        <v>375</v>
      </c>
      <c r="D422" s="17">
        <f t="shared" si="43"/>
        <v>381</v>
      </c>
      <c r="E422" s="17">
        <f t="shared" si="43"/>
        <v>384</v>
      </c>
      <c r="F422" s="17">
        <f t="shared" si="43"/>
        <v>371</v>
      </c>
      <c r="G422" s="17">
        <f t="shared" si="43"/>
        <v>381</v>
      </c>
      <c r="H422" s="17">
        <f t="shared" si="43"/>
        <v>378</v>
      </c>
      <c r="I422" s="17">
        <f t="shared" si="43"/>
        <v>373</v>
      </c>
      <c r="J422" s="17">
        <f t="shared" si="43"/>
        <v>368</v>
      </c>
      <c r="K422" s="17">
        <f>SUM(K417:K421)</f>
        <v>379</v>
      </c>
      <c r="L422" s="17">
        <f>SUM(L417:L421)</f>
        <v>381</v>
      </c>
      <c r="M422" s="17">
        <f t="shared" si="42"/>
        <v>3771</v>
      </c>
      <c r="N422" s="18"/>
      <c r="O422" s="39"/>
    </row>
    <row r="423" spans="1:15" ht="12.75" customHeight="1">
      <c r="A423" s="29" t="s">
        <v>35</v>
      </c>
      <c r="B423" s="19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8" t="str">
        <f>IF(COUNT(C423:L423),AVERAGE(C423:L423)," ")</f>
        <v> </v>
      </c>
      <c r="O423" s="39"/>
    </row>
    <row r="424" spans="1:15" ht="12.75" customHeight="1">
      <c r="A424" s="27" t="s">
        <v>79</v>
      </c>
      <c r="B424" s="17">
        <v>97.2</v>
      </c>
      <c r="C424" s="17">
        <v>99</v>
      </c>
      <c r="D424" s="17">
        <v>98</v>
      </c>
      <c r="E424" s="17">
        <v>99</v>
      </c>
      <c r="F424" s="17">
        <v>99</v>
      </c>
      <c r="G424" s="17">
        <v>98</v>
      </c>
      <c r="H424" s="17">
        <v>99</v>
      </c>
      <c r="I424" s="13">
        <v>100</v>
      </c>
      <c r="J424" s="17">
        <v>97</v>
      </c>
      <c r="K424" s="13">
        <v>100</v>
      </c>
      <c r="L424" s="17">
        <v>99</v>
      </c>
      <c r="M424" s="17">
        <f>SUM(C424:L424)</f>
        <v>988</v>
      </c>
      <c r="N424" s="18">
        <f>IF(COUNT(C424:L424),AVERAGE(C424:L424)," ")</f>
        <v>98.8</v>
      </c>
      <c r="O424" s="39"/>
    </row>
    <row r="425" spans="1:15" ht="12.75" customHeight="1">
      <c r="A425" s="27" t="s">
        <v>80</v>
      </c>
      <c r="B425" s="18">
        <v>95</v>
      </c>
      <c r="C425" s="47">
        <v>94</v>
      </c>
      <c r="D425" s="26">
        <v>95</v>
      </c>
      <c r="E425" s="26">
        <v>93</v>
      </c>
      <c r="F425" s="26">
        <v>93</v>
      </c>
      <c r="G425" s="26">
        <v>93</v>
      </c>
      <c r="H425" s="26">
        <v>98</v>
      </c>
      <c r="I425" s="26">
        <v>97</v>
      </c>
      <c r="J425" s="26">
        <v>95</v>
      </c>
      <c r="K425" s="26">
        <v>94</v>
      </c>
      <c r="L425" s="26">
        <v>95</v>
      </c>
      <c r="M425" s="17">
        <f>SUM(C425:L425)</f>
        <v>947</v>
      </c>
      <c r="N425" s="18">
        <f>IF(COUNT(C425:L425),AVERAGE(C425:L425)," ")</f>
        <v>94.7</v>
      </c>
      <c r="O425" s="39"/>
    </row>
    <row r="426" spans="1:15" ht="12.75" customHeight="1">
      <c r="A426" s="27" t="s">
        <v>81</v>
      </c>
      <c r="B426" s="18">
        <v>92.1</v>
      </c>
      <c r="C426" s="26">
        <v>98</v>
      </c>
      <c r="D426" s="26">
        <v>94</v>
      </c>
      <c r="E426" s="26">
        <v>89</v>
      </c>
      <c r="F426" s="26">
        <v>95</v>
      </c>
      <c r="G426" s="26">
        <v>85</v>
      </c>
      <c r="H426" s="26">
        <v>92</v>
      </c>
      <c r="I426" s="26">
        <v>95</v>
      </c>
      <c r="J426" s="26">
        <v>92</v>
      </c>
      <c r="K426" s="26">
        <v>92</v>
      </c>
      <c r="L426" s="26">
        <v>93</v>
      </c>
      <c r="M426" s="17">
        <f>SUM(C426:L426)</f>
        <v>925</v>
      </c>
      <c r="N426" s="18">
        <f>IF(COUNT(C426:L426),AVERAGE(C426:L426)," ")</f>
        <v>92.5</v>
      </c>
      <c r="O426" s="39"/>
    </row>
    <row r="427" spans="1:15" ht="12.75" customHeight="1">
      <c r="A427" s="27" t="s">
        <v>82</v>
      </c>
      <c r="B427" s="18">
        <v>92</v>
      </c>
      <c r="C427" s="17">
        <v>92</v>
      </c>
      <c r="D427" s="26">
        <v>91</v>
      </c>
      <c r="E427" s="26">
        <v>95</v>
      </c>
      <c r="F427" s="26">
        <v>95</v>
      </c>
      <c r="G427" s="26">
        <v>95</v>
      </c>
      <c r="H427" s="26">
        <v>91</v>
      </c>
      <c r="I427" s="26">
        <v>95</v>
      </c>
      <c r="J427" s="26">
        <v>91</v>
      </c>
      <c r="K427" s="26">
        <v>95</v>
      </c>
      <c r="L427" s="26">
        <v>93</v>
      </c>
      <c r="M427" s="17">
        <f>SUM(C427:L427)</f>
        <v>933</v>
      </c>
      <c r="N427" s="18">
        <f>IF(COUNT(C427:L427),AVERAGE(C427:L427)," ")</f>
        <v>93.3</v>
      </c>
      <c r="O427" s="39"/>
    </row>
    <row r="428" spans="1:15" ht="12.75" customHeight="1">
      <c r="A428" s="27"/>
      <c r="B428" s="17">
        <f aca="true" t="shared" si="44" ref="B428:L428">SUM(B424:B427)</f>
        <v>376.29999999999995</v>
      </c>
      <c r="C428" s="17">
        <f t="shared" si="44"/>
        <v>383</v>
      </c>
      <c r="D428" s="17">
        <f t="shared" si="44"/>
        <v>378</v>
      </c>
      <c r="E428" s="17">
        <f t="shared" si="44"/>
        <v>376</v>
      </c>
      <c r="F428" s="17">
        <f t="shared" si="44"/>
        <v>382</v>
      </c>
      <c r="G428" s="17">
        <f t="shared" si="44"/>
        <v>371</v>
      </c>
      <c r="H428" s="17">
        <f t="shared" si="44"/>
        <v>380</v>
      </c>
      <c r="I428" s="17">
        <f t="shared" si="44"/>
        <v>387</v>
      </c>
      <c r="J428" s="17">
        <f t="shared" si="44"/>
        <v>375</v>
      </c>
      <c r="K428" s="17">
        <f t="shared" si="44"/>
        <v>381</v>
      </c>
      <c r="L428" s="17">
        <f t="shared" si="44"/>
        <v>380</v>
      </c>
      <c r="M428" s="17">
        <f>SUM(C428:L428)</f>
        <v>3793</v>
      </c>
      <c r="N428" s="18"/>
      <c r="O428" s="39"/>
    </row>
    <row r="429" spans="1:15" ht="12.75" customHeight="1">
      <c r="A429" s="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39"/>
    </row>
    <row r="430" spans="1:15" ht="12.75" customHeight="1">
      <c r="A430" s="6"/>
      <c r="B430" s="17"/>
      <c r="C430" s="17"/>
      <c r="D430" s="22" t="s">
        <v>7</v>
      </c>
      <c r="E430" s="19" t="s">
        <v>8</v>
      </c>
      <c r="F430" s="19" t="s">
        <v>9</v>
      </c>
      <c r="G430" s="19" t="s">
        <v>10</v>
      </c>
      <c r="H430" s="19" t="s">
        <v>11</v>
      </c>
      <c r="I430" s="19" t="s">
        <v>12</v>
      </c>
      <c r="J430" s="17"/>
      <c r="K430" s="17"/>
      <c r="L430" s="17"/>
      <c r="M430" s="17"/>
      <c r="N430" s="17"/>
      <c r="O430" s="39"/>
    </row>
    <row r="431" spans="1:15" ht="12.75" customHeight="1">
      <c r="A431" s="15" t="str">
        <f>+A404</f>
        <v>Liskeard </v>
      </c>
      <c r="B431" s="17"/>
      <c r="C431" s="17"/>
      <c r="D431" s="26">
        <f>+J396</f>
        <v>10</v>
      </c>
      <c r="E431" s="26">
        <v>6</v>
      </c>
      <c r="F431" s="26">
        <v>1</v>
      </c>
      <c r="G431" s="26">
        <v>2</v>
      </c>
      <c r="H431" s="26">
        <v>16</v>
      </c>
      <c r="I431" s="26">
        <f>+M409</f>
        <v>3811</v>
      </c>
      <c r="J431" s="17"/>
      <c r="K431" s="17"/>
      <c r="L431" s="17"/>
      <c r="M431" s="17"/>
      <c r="N431" s="17"/>
      <c r="O431" s="39"/>
    </row>
    <row r="432" spans="1:15" ht="12.75" customHeight="1">
      <c r="A432" s="15" t="str">
        <f>+A423</f>
        <v>Holmans A</v>
      </c>
      <c r="B432" s="17"/>
      <c r="C432" s="17"/>
      <c r="D432" s="26">
        <f>+J396</f>
        <v>10</v>
      </c>
      <c r="E432" s="26">
        <v>4</v>
      </c>
      <c r="F432" s="26">
        <v>0</v>
      </c>
      <c r="G432" s="26">
        <v>5</v>
      </c>
      <c r="H432" s="26">
        <v>9</v>
      </c>
      <c r="I432" s="26">
        <f>+M428</f>
        <v>3793</v>
      </c>
      <c r="J432" s="17"/>
      <c r="K432" s="17"/>
      <c r="L432" s="17"/>
      <c r="M432" s="17"/>
      <c r="N432" s="17"/>
      <c r="O432" s="39"/>
    </row>
    <row r="433" spans="1:15" ht="12.75" customHeight="1">
      <c r="A433" s="15" t="str">
        <f>+A410</f>
        <v>Falmouth </v>
      </c>
      <c r="B433" s="17"/>
      <c r="C433" s="17"/>
      <c r="D433" s="26">
        <f>+J396</f>
        <v>10</v>
      </c>
      <c r="E433" s="26">
        <v>4</v>
      </c>
      <c r="F433" s="26">
        <v>1</v>
      </c>
      <c r="G433" s="26">
        <v>4</v>
      </c>
      <c r="H433" s="26">
        <f>+E433*2+F433</f>
        <v>9</v>
      </c>
      <c r="I433" s="26">
        <f>+M415</f>
        <v>3439</v>
      </c>
      <c r="J433" s="17"/>
      <c r="K433" s="17"/>
      <c r="L433" s="17"/>
      <c r="M433" s="17"/>
      <c r="N433" s="17"/>
      <c r="O433" s="39"/>
    </row>
    <row r="434" spans="1:15" ht="12.75" customHeight="1">
      <c r="A434" s="15" t="str">
        <f>+A416</f>
        <v>City of Truro D</v>
      </c>
      <c r="B434" s="17"/>
      <c r="C434" s="17"/>
      <c r="D434" s="26">
        <f>+J396</f>
        <v>10</v>
      </c>
      <c r="E434" s="26">
        <v>3</v>
      </c>
      <c r="F434" s="26">
        <v>0</v>
      </c>
      <c r="G434" s="26">
        <v>6</v>
      </c>
      <c r="H434" s="26">
        <v>8</v>
      </c>
      <c r="I434" s="26">
        <f>+M422</f>
        <v>3771</v>
      </c>
      <c r="J434" s="17"/>
      <c r="K434" s="17"/>
      <c r="L434" s="17"/>
      <c r="M434" s="17"/>
      <c r="N434" s="17"/>
      <c r="O434" s="39"/>
    </row>
    <row r="435" spans="10:15" ht="12.75" customHeight="1">
      <c r="J435" s="35"/>
      <c r="K435" s="35"/>
      <c r="L435" s="35"/>
      <c r="M435" s="35"/>
      <c r="N435" s="36"/>
      <c r="O435" s="39"/>
    </row>
    <row r="436" spans="1:15" ht="12.75" customHeight="1">
      <c r="A436" s="41"/>
      <c r="B436" s="36"/>
      <c r="C436" s="67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6"/>
      <c r="O436" s="39"/>
    </row>
    <row r="437" spans="1:15" ht="12.75" customHeight="1">
      <c r="A437" s="41"/>
      <c r="B437" s="36"/>
      <c r="C437" s="35"/>
      <c r="D437" s="38"/>
      <c r="E437" s="38"/>
      <c r="F437" s="38"/>
      <c r="G437" s="38"/>
      <c r="H437" s="38"/>
      <c r="I437" s="38"/>
      <c r="J437" s="38"/>
      <c r="K437" s="38"/>
      <c r="L437" s="38"/>
      <c r="M437" s="35"/>
      <c r="N437" s="36"/>
      <c r="O437" s="39"/>
    </row>
    <row r="438" spans="1:15" ht="12.75" customHeight="1">
      <c r="A438" s="41"/>
      <c r="B438" s="35"/>
      <c r="C438" s="35"/>
      <c r="D438" s="38"/>
      <c r="E438" s="38"/>
      <c r="F438" s="38"/>
      <c r="G438" s="38"/>
      <c r="H438" s="38"/>
      <c r="I438" s="38"/>
      <c r="J438" s="38"/>
      <c r="K438" s="38"/>
      <c r="L438" s="38"/>
      <c r="M438" s="35"/>
      <c r="N438" s="36"/>
      <c r="O438" s="39"/>
    </row>
    <row r="439" spans="1:15" ht="12.75" customHeight="1">
      <c r="A439" s="41"/>
      <c r="B439" s="35"/>
      <c r="C439" s="35"/>
      <c r="D439" s="38"/>
      <c r="E439" s="38"/>
      <c r="F439" s="38"/>
      <c r="G439" s="38"/>
      <c r="H439" s="38"/>
      <c r="I439" s="38"/>
      <c r="J439" s="38"/>
      <c r="K439" s="38"/>
      <c r="L439" s="38"/>
      <c r="M439" s="35"/>
      <c r="N439" s="36"/>
      <c r="O439" s="39"/>
    </row>
    <row r="440" spans="1:15" ht="12.75" customHeight="1">
      <c r="A440" s="41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6"/>
      <c r="O440" s="39"/>
    </row>
    <row r="441" spans="1:15" ht="12.75" customHeight="1">
      <c r="A441" s="59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9"/>
    </row>
    <row r="442" spans="1:15" ht="12.75" customHeight="1">
      <c r="A442" s="59"/>
      <c r="B442" s="35"/>
      <c r="C442" s="35"/>
      <c r="D442" s="70"/>
      <c r="E442" s="44"/>
      <c r="F442" s="44"/>
      <c r="G442" s="44"/>
      <c r="H442" s="44"/>
      <c r="I442" s="44"/>
      <c r="J442" s="35"/>
      <c r="K442" s="35"/>
      <c r="L442" s="35"/>
      <c r="M442" s="35"/>
      <c r="N442" s="35"/>
      <c r="O442" s="39"/>
    </row>
    <row r="443" spans="1:15" ht="12.75" customHeight="1">
      <c r="A443" s="71"/>
      <c r="B443" s="35"/>
      <c r="C443" s="35"/>
      <c r="D443" s="38"/>
      <c r="E443" s="38"/>
      <c r="F443" s="38"/>
      <c r="G443" s="38"/>
      <c r="H443" s="38"/>
      <c r="I443" s="38"/>
      <c r="J443" s="35"/>
      <c r="K443" s="35"/>
      <c r="L443" s="35"/>
      <c r="M443" s="35"/>
      <c r="N443" s="35"/>
      <c r="O443" s="39"/>
    </row>
    <row r="444" spans="1:15" ht="12.75" customHeight="1">
      <c r="A444" s="71"/>
      <c r="B444" s="35"/>
      <c r="C444" s="35"/>
      <c r="D444" s="38"/>
      <c r="E444" s="38"/>
      <c r="F444" s="38"/>
      <c r="G444" s="38"/>
      <c r="H444" s="38"/>
      <c r="I444" s="38"/>
      <c r="J444" s="35"/>
      <c r="K444" s="35"/>
      <c r="L444" s="35"/>
      <c r="M444" s="35"/>
      <c r="N444" s="35"/>
      <c r="O444" s="39"/>
    </row>
    <row r="445" spans="1:15" ht="12.75" customHeight="1">
      <c r="A445" s="71"/>
      <c r="B445" s="35"/>
      <c r="C445" s="35"/>
      <c r="D445" s="38"/>
      <c r="E445" s="38"/>
      <c r="F445" s="38"/>
      <c r="G445" s="38"/>
      <c r="H445" s="38"/>
      <c r="I445" s="38"/>
      <c r="J445" s="35"/>
      <c r="K445" s="35"/>
      <c r="L445" s="35"/>
      <c r="M445" s="35"/>
      <c r="N445" s="35"/>
      <c r="O445" s="39"/>
    </row>
    <row r="446" spans="1:15" ht="12.75" customHeight="1">
      <c r="A446" s="71"/>
      <c r="B446" s="35"/>
      <c r="C446" s="35"/>
      <c r="D446" s="38"/>
      <c r="E446" s="38"/>
      <c r="F446" s="38"/>
      <c r="G446" s="38"/>
      <c r="H446" s="38"/>
      <c r="I446" s="38"/>
      <c r="J446" s="35"/>
      <c r="K446" s="35"/>
      <c r="L446" s="35"/>
      <c r="M446" s="35"/>
      <c r="N446" s="35"/>
      <c r="O446" s="39"/>
    </row>
    <row r="447" spans="1:15" ht="12.75" customHeight="1">
      <c r="A447" s="41"/>
      <c r="B447" s="35"/>
      <c r="C447" s="54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6"/>
      <c r="O447" s="39"/>
    </row>
    <row r="448" spans="1:14" ht="12.75" customHeight="1">
      <c r="A448" s="16"/>
      <c r="B448" s="17"/>
      <c r="C448" s="17"/>
      <c r="D448" s="26"/>
      <c r="E448" s="26"/>
      <c r="F448" s="26"/>
      <c r="G448" s="26"/>
      <c r="H448" s="33"/>
      <c r="I448" s="26"/>
      <c r="J448" s="26"/>
      <c r="K448" s="26"/>
      <c r="L448" s="26"/>
      <c r="M448" s="17"/>
      <c r="N448" s="18"/>
    </row>
    <row r="449" spans="1:14" ht="12.75" customHeight="1">
      <c r="A449" s="27"/>
      <c r="B449" s="28"/>
      <c r="C449" s="17"/>
      <c r="D449" s="26"/>
      <c r="E449" s="26"/>
      <c r="F449" s="26"/>
      <c r="G449" s="26"/>
      <c r="H449" s="26"/>
      <c r="I449" s="26"/>
      <c r="J449" s="26"/>
      <c r="K449" s="26"/>
      <c r="L449" s="26"/>
      <c r="M449" s="17"/>
      <c r="N449" s="18"/>
    </row>
    <row r="450" spans="1:14" ht="12.75" customHeight="1">
      <c r="A450" s="27"/>
      <c r="B450" s="28"/>
      <c r="C450" s="17"/>
      <c r="D450" s="26"/>
      <c r="E450" s="26"/>
      <c r="F450" s="26"/>
      <c r="G450" s="26"/>
      <c r="H450" s="26"/>
      <c r="I450" s="26"/>
      <c r="J450" s="26"/>
      <c r="K450" s="26"/>
      <c r="L450" s="26"/>
      <c r="M450" s="17"/>
      <c r="N450" s="18"/>
    </row>
    <row r="451" spans="1:14" ht="12.75" customHeight="1">
      <c r="A451" s="27"/>
      <c r="B451" s="28"/>
      <c r="C451" s="17"/>
      <c r="D451" s="26"/>
      <c r="E451" s="26"/>
      <c r="F451" s="26"/>
      <c r="G451" s="26"/>
      <c r="H451" s="26"/>
      <c r="I451" s="26"/>
      <c r="J451" s="26"/>
      <c r="K451" s="26"/>
      <c r="L451" s="26"/>
      <c r="M451" s="17"/>
      <c r="N451" s="18"/>
    </row>
    <row r="452" spans="1:14" ht="12.75" customHeight="1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8"/>
    </row>
    <row r="453" spans="1:14" ht="12.75" customHeight="1">
      <c r="A453" s="23"/>
      <c r="B453" s="19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8"/>
    </row>
    <row r="454" spans="1:14" ht="12.75" customHeight="1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8"/>
    </row>
    <row r="455" spans="1:14" ht="12.75" customHeight="1">
      <c r="A455" s="16"/>
      <c r="B455" s="18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8"/>
    </row>
    <row r="456" spans="1:14" ht="12.75" customHeight="1">
      <c r="A456" s="16"/>
      <c r="B456" s="18"/>
      <c r="C456" s="17"/>
      <c r="D456" s="26"/>
      <c r="E456" s="26"/>
      <c r="F456" s="26"/>
      <c r="G456" s="26"/>
      <c r="H456" s="26"/>
      <c r="I456" s="26"/>
      <c r="J456" s="26"/>
      <c r="K456" s="26"/>
      <c r="L456" s="26"/>
      <c r="M456" s="17"/>
      <c r="N456" s="18"/>
    </row>
    <row r="457" spans="1:14" ht="12.75" customHeight="1">
      <c r="A457" s="16"/>
      <c r="B457" s="18"/>
      <c r="C457" s="17"/>
      <c r="D457" s="26"/>
      <c r="E457" s="26"/>
      <c r="F457" s="26"/>
      <c r="G457" s="26"/>
      <c r="H457" s="26"/>
      <c r="I457" s="26"/>
      <c r="J457" s="26"/>
      <c r="K457" s="26"/>
      <c r="L457" s="26"/>
      <c r="M457" s="17"/>
      <c r="N457" s="18"/>
    </row>
    <row r="458" spans="1:14" ht="12.75" customHeight="1">
      <c r="A458" s="16"/>
      <c r="B458" s="18"/>
      <c r="C458" s="17"/>
      <c r="D458" s="26"/>
      <c r="E458" s="26"/>
      <c r="F458" s="26"/>
      <c r="G458" s="26"/>
      <c r="H458" s="26"/>
      <c r="I458" s="26"/>
      <c r="J458" s="26"/>
      <c r="K458" s="26"/>
      <c r="L458" s="26"/>
      <c r="M458" s="17"/>
      <c r="N458" s="18"/>
    </row>
    <row r="459" spans="1:14" ht="12.75" customHeight="1">
      <c r="A459" s="16"/>
      <c r="B459" s="18"/>
      <c r="C459" s="17"/>
      <c r="D459" s="26"/>
      <c r="E459" s="26"/>
      <c r="F459" s="26"/>
      <c r="G459" s="26"/>
      <c r="H459" s="26"/>
      <c r="I459" s="26"/>
      <c r="J459" s="26"/>
      <c r="K459" s="26"/>
      <c r="L459" s="26"/>
      <c r="M459" s="17"/>
      <c r="N459" s="18"/>
    </row>
    <row r="460" spans="1:14" ht="12.75" customHeight="1">
      <c r="A460" s="23"/>
      <c r="B460" s="19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8"/>
    </row>
    <row r="461" spans="1:14" ht="12.75" customHeight="1">
      <c r="A461" s="23"/>
      <c r="B461" s="19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8"/>
    </row>
    <row r="462" spans="1:14" ht="12.75" customHeight="1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8"/>
    </row>
    <row r="463" spans="1:14" ht="12.75" customHeight="1">
      <c r="A463" s="16"/>
      <c r="B463" s="17"/>
      <c r="C463" s="28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8"/>
    </row>
    <row r="464" spans="1:14" ht="12.75" customHeight="1">
      <c r="A464" s="16"/>
      <c r="B464" s="18"/>
      <c r="C464" s="17"/>
      <c r="D464" s="26"/>
      <c r="E464" s="26"/>
      <c r="F464" s="26"/>
      <c r="G464" s="26"/>
      <c r="H464" s="26"/>
      <c r="I464" s="26"/>
      <c r="J464" s="26"/>
      <c r="K464" s="26"/>
      <c r="L464" s="26"/>
      <c r="M464" s="17"/>
      <c r="N464" s="18"/>
    </row>
    <row r="465" spans="1:14" ht="12.75" customHeight="1">
      <c r="A465" s="16"/>
      <c r="B465" s="17"/>
      <c r="C465" s="17"/>
      <c r="D465" s="26"/>
      <c r="E465" s="26"/>
      <c r="F465" s="26"/>
      <c r="G465" s="26"/>
      <c r="H465" s="26"/>
      <c r="I465" s="26"/>
      <c r="J465" s="26"/>
      <c r="K465" s="26"/>
      <c r="L465" s="26"/>
      <c r="M465" s="17"/>
      <c r="N465" s="18"/>
    </row>
    <row r="466" spans="1:14" ht="12.75" customHeight="1">
      <c r="A466" s="16"/>
      <c r="B466" s="17"/>
      <c r="C466" s="17"/>
      <c r="D466" s="26"/>
      <c r="E466" s="26"/>
      <c r="F466" s="26"/>
      <c r="G466" s="26"/>
      <c r="H466" s="26"/>
      <c r="I466" s="26"/>
      <c r="J466" s="26"/>
      <c r="K466" s="26"/>
      <c r="L466" s="26"/>
      <c r="M466" s="17"/>
      <c r="N466" s="18"/>
    </row>
    <row r="467" spans="1:14" ht="12.75" customHeight="1">
      <c r="A467" s="16"/>
      <c r="B467" s="17"/>
      <c r="C467" s="17"/>
      <c r="D467" s="26"/>
      <c r="E467" s="26"/>
      <c r="F467" s="26"/>
      <c r="G467" s="26"/>
      <c r="H467" s="26"/>
      <c r="I467" s="26"/>
      <c r="J467" s="26"/>
      <c r="K467" s="26"/>
      <c r="L467" s="26"/>
      <c r="M467" s="17"/>
      <c r="N467" s="18"/>
    </row>
    <row r="468" spans="1:14" ht="12.75" customHeight="1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8"/>
    </row>
    <row r="469" spans="1:14" ht="12.75" customHeight="1">
      <c r="A469" s="23"/>
      <c r="B469" s="19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8"/>
    </row>
    <row r="470" spans="1:14" ht="12.75" customHeight="1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8"/>
    </row>
    <row r="471" spans="1:14" ht="12.75" customHeight="1">
      <c r="A471" s="16"/>
      <c r="B471" s="18"/>
      <c r="C471" s="28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8"/>
    </row>
    <row r="472" spans="1:14" ht="12.75" customHeight="1">
      <c r="A472" s="16"/>
      <c r="B472" s="18"/>
      <c r="C472" s="17"/>
      <c r="D472" s="26"/>
      <c r="E472" s="26"/>
      <c r="F472" s="26"/>
      <c r="G472" s="26"/>
      <c r="H472" s="26"/>
      <c r="I472" s="26"/>
      <c r="J472" s="26"/>
      <c r="K472" s="26"/>
      <c r="L472" s="26"/>
      <c r="M472" s="17"/>
      <c r="N472" s="18"/>
    </row>
    <row r="473" spans="1:14" ht="12.75" customHeight="1">
      <c r="A473" s="16"/>
      <c r="B473" s="17"/>
      <c r="C473" s="17"/>
      <c r="D473" s="26"/>
      <c r="E473" s="26"/>
      <c r="F473" s="26"/>
      <c r="G473" s="26"/>
      <c r="H473" s="26"/>
      <c r="I473" s="26"/>
      <c r="J473" s="26"/>
      <c r="K473" s="26"/>
      <c r="L473" s="26"/>
      <c r="M473" s="17"/>
      <c r="N473" s="18"/>
    </row>
    <row r="474" spans="1:14" ht="12.75" customHeight="1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8"/>
    </row>
    <row r="475" spans="1:14" ht="12.75" customHeight="1">
      <c r="A475" s="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1:14" ht="12.75" customHeight="1">
      <c r="A476" s="6"/>
      <c r="B476" s="17"/>
      <c r="C476" s="17"/>
      <c r="D476" s="22"/>
      <c r="E476" s="19"/>
      <c r="F476" s="19"/>
      <c r="G476" s="19"/>
      <c r="H476" s="19"/>
      <c r="I476" s="19"/>
      <c r="J476" s="17"/>
      <c r="K476" s="17"/>
      <c r="L476" s="17"/>
      <c r="M476" s="17"/>
      <c r="N476" s="17"/>
    </row>
    <row r="477" spans="1:14" ht="12.75" customHeight="1">
      <c r="A477" s="15"/>
      <c r="B477" s="17"/>
      <c r="C477" s="17"/>
      <c r="D477" s="26"/>
      <c r="E477" s="26"/>
      <c r="F477" s="26"/>
      <c r="G477" s="26"/>
      <c r="H477" s="26"/>
      <c r="I477" s="26"/>
      <c r="J477" s="17"/>
      <c r="K477" s="17"/>
      <c r="L477" s="17"/>
      <c r="M477" s="17"/>
      <c r="N477" s="17"/>
    </row>
    <row r="478" spans="1:14" ht="12.75" customHeight="1">
      <c r="A478" s="15"/>
      <c r="B478" s="17"/>
      <c r="C478" s="17"/>
      <c r="D478" s="26"/>
      <c r="E478" s="26"/>
      <c r="F478" s="26"/>
      <c r="G478" s="26"/>
      <c r="H478" s="26"/>
      <c r="I478" s="26"/>
      <c r="J478" s="17"/>
      <c r="K478" s="17"/>
      <c r="L478" s="17"/>
      <c r="M478" s="17"/>
      <c r="N478" s="17"/>
    </row>
    <row r="479" spans="1:14" ht="12.75" customHeight="1">
      <c r="A479" s="15"/>
      <c r="B479" s="17"/>
      <c r="C479" s="17"/>
      <c r="D479" s="26"/>
      <c r="E479" s="26"/>
      <c r="F479" s="26"/>
      <c r="G479" s="26"/>
      <c r="H479" s="26"/>
      <c r="I479" s="26"/>
      <c r="J479" s="17"/>
      <c r="K479" s="17"/>
      <c r="L479" s="17"/>
      <c r="M479" s="17"/>
      <c r="N479" s="17"/>
    </row>
    <row r="480" spans="1:14" ht="12.75" customHeight="1">
      <c r="A480" s="15"/>
      <c r="B480" s="17"/>
      <c r="C480" s="17"/>
      <c r="D480" s="26"/>
      <c r="E480" s="26"/>
      <c r="F480" s="26"/>
      <c r="G480" s="26"/>
      <c r="H480" s="26"/>
      <c r="I480" s="26"/>
      <c r="J480" s="17"/>
      <c r="K480" s="17"/>
      <c r="L480" s="17"/>
      <c r="M480" s="17"/>
      <c r="N480" s="17"/>
    </row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64"/>
  <sheetViews>
    <sheetView workbookViewId="0" topLeftCell="A396">
      <selection activeCell="P396" sqref="P396"/>
    </sheetView>
  </sheetViews>
  <sheetFormatPr defaultColWidth="8.8515625" defaultRowHeight="12.75"/>
  <cols>
    <col min="1" max="1" width="17.1406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38</v>
      </c>
    </row>
    <row r="6" spans="6:10" ht="12.75" customHeight="1">
      <c r="F6" s="48" t="s">
        <v>24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2" t="str">
        <f>+A13</f>
        <v>Bodmin B</v>
      </c>
      <c r="C8" s="9"/>
      <c r="D8" s="4"/>
      <c r="E8" s="4"/>
      <c r="F8" s="13">
        <f>+C18</f>
        <v>377</v>
      </c>
      <c r="H8" s="48" t="s">
        <v>151</v>
      </c>
      <c r="J8" s="2" t="str">
        <f>+A31</f>
        <v>Helston B</v>
      </c>
      <c r="L8" s="2"/>
      <c r="M8" s="2"/>
      <c r="N8" s="13">
        <f>+C36</f>
        <v>378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2" t="str">
        <f>+A19</f>
        <v>St. Austell B</v>
      </c>
      <c r="C10" s="11"/>
      <c r="D10" s="7"/>
      <c r="E10" s="7"/>
      <c r="F10" s="13">
        <f>+C24</f>
        <v>368</v>
      </c>
      <c r="H10" s="48" t="s">
        <v>150</v>
      </c>
      <c r="J10" s="10" t="str">
        <f>+A25</f>
        <v>Hayle B</v>
      </c>
      <c r="L10" s="5"/>
      <c r="M10" s="5"/>
      <c r="N10" s="13">
        <f>+C30</f>
        <v>363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3" t="s">
        <v>95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104</v>
      </c>
      <c r="B14" s="18">
        <v>94.6</v>
      </c>
      <c r="C14" s="17">
        <v>93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93</v>
      </c>
      <c r="N14" s="17">
        <f>IF(COUNT(C14:L14),AVERAGE(C14:L14)," ")</f>
        <v>93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105</v>
      </c>
      <c r="B15" s="18">
        <v>94</v>
      </c>
      <c r="C15" s="17">
        <v>94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94</v>
      </c>
      <c r="N15" s="17">
        <f aca="true" t="shared" si="0" ref="N15:N35">IF(COUNT(C15:L15),AVERAGE(C15:L15)," ")</f>
        <v>94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106</v>
      </c>
      <c r="B16" s="18">
        <v>93.8</v>
      </c>
      <c r="C16" s="13">
        <v>100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100</v>
      </c>
      <c r="N16" s="17">
        <f t="shared" si="0"/>
        <v>100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107</v>
      </c>
      <c r="B17" s="31">
        <v>92.9</v>
      </c>
      <c r="C17" s="17">
        <v>90</v>
      </c>
      <c r="D17" s="26"/>
      <c r="E17" s="26"/>
      <c r="F17" s="26"/>
      <c r="G17" s="26"/>
      <c r="H17" s="26"/>
      <c r="I17" s="26"/>
      <c r="J17" s="26"/>
      <c r="K17" s="26"/>
      <c r="L17" s="26"/>
      <c r="M17" s="17">
        <f>SUM(C17:L17)</f>
        <v>90</v>
      </c>
      <c r="N17" s="17">
        <f t="shared" si="0"/>
        <v>90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/>
      <c r="B18" s="18">
        <f>SUM(B14:B17)</f>
        <v>375.29999999999995</v>
      </c>
      <c r="C18" s="17">
        <f>SUM(C14:C17)</f>
        <v>377</v>
      </c>
      <c r="D18" s="17">
        <f aca="true" t="shared" si="1" ref="D18:L18">SUM(D14:D17)</f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>SUM(C18:L18)</f>
        <v>377</v>
      </c>
      <c r="N18" s="1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17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16" t="s">
        <v>108</v>
      </c>
      <c r="B20" s="18">
        <v>95.4</v>
      </c>
      <c r="C20" s="17">
        <v>96</v>
      </c>
      <c r="D20" s="17"/>
      <c r="E20" s="17"/>
      <c r="F20" s="17"/>
      <c r="G20" s="17"/>
      <c r="H20" s="17"/>
      <c r="I20" s="17"/>
      <c r="J20" s="17"/>
      <c r="K20" s="17"/>
      <c r="L20" s="17"/>
      <c r="M20" s="17">
        <f>SUM(C20:L20)</f>
        <v>96</v>
      </c>
      <c r="N20" s="17">
        <f t="shared" si="0"/>
        <v>96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16" t="s">
        <v>109</v>
      </c>
      <c r="B21" s="18">
        <v>93</v>
      </c>
      <c r="C21" s="17">
        <v>88</v>
      </c>
      <c r="D21" s="17"/>
      <c r="E21" s="17"/>
      <c r="F21" s="17"/>
      <c r="G21" s="17"/>
      <c r="H21" s="17"/>
      <c r="I21" s="17"/>
      <c r="J21" s="17"/>
      <c r="K21" s="17"/>
      <c r="L21" s="17"/>
      <c r="M21" s="17">
        <f>SUM(C21:L21)</f>
        <v>88</v>
      </c>
      <c r="N21" s="17">
        <f t="shared" si="0"/>
        <v>88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16" t="s">
        <v>110</v>
      </c>
      <c r="B22" s="18">
        <v>92.7</v>
      </c>
      <c r="C22" s="17">
        <v>93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>SUM(C22:L22)</f>
        <v>93</v>
      </c>
      <c r="N22" s="17">
        <f t="shared" si="0"/>
        <v>93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16" t="s">
        <v>111</v>
      </c>
      <c r="B23" s="18">
        <v>91</v>
      </c>
      <c r="C23" s="17">
        <v>91</v>
      </c>
      <c r="D23" s="26"/>
      <c r="E23" s="26"/>
      <c r="F23" s="26"/>
      <c r="G23" s="26"/>
      <c r="H23" s="26"/>
      <c r="I23" s="26"/>
      <c r="J23" s="26"/>
      <c r="K23" s="26"/>
      <c r="L23" s="26"/>
      <c r="M23" s="17">
        <f>SUM(C23:L23)</f>
        <v>91</v>
      </c>
      <c r="N23" s="17">
        <f>IF(COUNT(C23:L23),AVERAGE(C23:L23)," ")</f>
        <v>91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23"/>
      <c r="B24" s="22">
        <f>SUM(B20:B23)</f>
        <v>372.1</v>
      </c>
      <c r="C24" s="17">
        <f>SUM(C20:C23)</f>
        <v>368</v>
      </c>
      <c r="D24" s="17">
        <f aca="true" t="shared" si="2" ref="D24:L24">SUM(D20:D23)</f>
        <v>0</v>
      </c>
      <c r="E24" s="17">
        <f t="shared" si="2"/>
        <v>0</v>
      </c>
      <c r="F24" s="17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>SUM(C24:L24)</f>
        <v>368</v>
      </c>
      <c r="N24" s="1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9" t="s">
        <v>20</v>
      </c>
      <c r="B25" s="90" t="s">
        <v>153</v>
      </c>
      <c r="C25" s="89"/>
      <c r="D25" s="89"/>
      <c r="E25" s="89"/>
      <c r="F25" s="17"/>
      <c r="G25" s="17"/>
      <c r="H25" s="17"/>
      <c r="I25" s="17"/>
      <c r="J25" s="17"/>
      <c r="K25" s="17"/>
      <c r="L25" s="17"/>
      <c r="M25" s="17"/>
      <c r="N25" s="17" t="str">
        <f t="shared" si="0"/>
        <v> 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16" t="s">
        <v>96</v>
      </c>
      <c r="B26" s="17">
        <v>94.3</v>
      </c>
      <c r="C26" s="89">
        <v>95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f>SUM(C26:L26)</f>
        <v>95</v>
      </c>
      <c r="N26" s="17">
        <f t="shared" si="0"/>
        <v>95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16" t="s">
        <v>97</v>
      </c>
      <c r="B27" s="5">
        <v>93.3</v>
      </c>
      <c r="C27" s="17">
        <v>91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>SUM(C27:L27)</f>
        <v>91</v>
      </c>
      <c r="N27" s="17">
        <f t="shared" si="0"/>
        <v>91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16" t="s">
        <v>98</v>
      </c>
      <c r="B28" s="18">
        <v>92.8</v>
      </c>
      <c r="C28" s="17">
        <v>85</v>
      </c>
      <c r="D28" s="26"/>
      <c r="E28" s="26"/>
      <c r="F28" s="26"/>
      <c r="G28" s="26"/>
      <c r="H28" s="26"/>
      <c r="I28" s="26"/>
      <c r="J28" s="26"/>
      <c r="K28" s="26"/>
      <c r="L28" s="26"/>
      <c r="M28" s="17">
        <f>SUM(C28:L28)</f>
        <v>85</v>
      </c>
      <c r="N28" s="17">
        <f t="shared" si="0"/>
        <v>85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16" t="s">
        <v>99</v>
      </c>
      <c r="B29" s="18">
        <v>90</v>
      </c>
      <c r="C29" s="17">
        <v>92</v>
      </c>
      <c r="D29" s="26"/>
      <c r="E29" s="26"/>
      <c r="F29" s="26"/>
      <c r="G29" s="26"/>
      <c r="H29" s="26"/>
      <c r="I29" s="26"/>
      <c r="J29" s="26"/>
      <c r="K29" s="26"/>
      <c r="L29" s="26"/>
      <c r="M29" s="17">
        <f>SUM(C29:L29)</f>
        <v>92</v>
      </c>
      <c r="N29" s="17">
        <f t="shared" si="0"/>
        <v>92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16"/>
      <c r="B30" s="17">
        <f>SUM(B26:B29)</f>
        <v>370.4</v>
      </c>
      <c r="C30" s="17">
        <f>SUM(C26:C29)</f>
        <v>363</v>
      </c>
      <c r="D30" s="17">
        <f aca="true" t="shared" si="3" ref="D30:L30">SUM(D26:D29)</f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>SUM(C30:L30)</f>
        <v>363</v>
      </c>
      <c r="N30" s="1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29" t="s">
        <v>14</v>
      </c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 t="str">
        <f t="shared" si="0"/>
        <v> 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16" t="s">
        <v>100</v>
      </c>
      <c r="B32" s="17">
        <v>93.9</v>
      </c>
      <c r="C32" s="17">
        <v>94</v>
      </c>
      <c r="D32" s="17"/>
      <c r="E32" s="17"/>
      <c r="F32" s="17"/>
      <c r="G32" s="17"/>
      <c r="H32" s="17"/>
      <c r="I32" s="17"/>
      <c r="J32" s="17"/>
      <c r="K32" s="17"/>
      <c r="L32" s="17"/>
      <c r="M32" s="17">
        <f>SUM(C32:L32)</f>
        <v>94</v>
      </c>
      <c r="N32" s="17">
        <f t="shared" si="0"/>
        <v>94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16" t="s">
        <v>101</v>
      </c>
      <c r="B33" s="17">
        <v>92.4</v>
      </c>
      <c r="C33" s="17">
        <v>96</v>
      </c>
      <c r="D33" s="17"/>
      <c r="E33" s="17"/>
      <c r="F33" s="17"/>
      <c r="G33" s="17"/>
      <c r="H33" s="17"/>
      <c r="I33" s="17"/>
      <c r="J33" s="17"/>
      <c r="K33" s="17"/>
      <c r="L33" s="17"/>
      <c r="M33" s="17">
        <f>SUM(C33:L33)</f>
        <v>96</v>
      </c>
      <c r="N33" s="17">
        <f t="shared" si="0"/>
        <v>96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16" t="s">
        <v>102</v>
      </c>
      <c r="B34" s="18">
        <v>92</v>
      </c>
      <c r="C34" s="17">
        <v>96</v>
      </c>
      <c r="D34" s="26"/>
      <c r="E34" s="26"/>
      <c r="F34" s="26"/>
      <c r="G34" s="26"/>
      <c r="H34" s="26"/>
      <c r="I34" s="26"/>
      <c r="J34" s="26"/>
      <c r="K34" s="26"/>
      <c r="L34" s="26"/>
      <c r="M34" s="17">
        <f>SUM(C34:L34)</f>
        <v>96</v>
      </c>
      <c r="N34" s="17">
        <f t="shared" si="0"/>
        <v>96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16" t="s">
        <v>103</v>
      </c>
      <c r="B35" s="18">
        <v>90.8</v>
      </c>
      <c r="C35" s="17">
        <v>92</v>
      </c>
      <c r="D35" s="26"/>
      <c r="E35" s="26"/>
      <c r="F35" s="26"/>
      <c r="G35" s="26"/>
      <c r="H35" s="26"/>
      <c r="I35" s="26"/>
      <c r="J35" s="26"/>
      <c r="K35" s="26"/>
      <c r="L35" s="26"/>
      <c r="M35" s="17">
        <f>SUM(C35:L35)</f>
        <v>92</v>
      </c>
      <c r="N35" s="17">
        <f t="shared" si="0"/>
        <v>92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6"/>
      <c r="B36" s="17">
        <f>SUM(B32:B35)</f>
        <v>369.1</v>
      </c>
      <c r="C36" s="17">
        <f aca="true" t="shared" si="4" ref="C36:L36">SUM(C32:C35)</f>
        <v>378</v>
      </c>
      <c r="D36" s="17">
        <f t="shared" si="4"/>
        <v>0</v>
      </c>
      <c r="E36" s="17">
        <f t="shared" si="4"/>
        <v>0</v>
      </c>
      <c r="F36" s="17">
        <f t="shared" si="4"/>
        <v>0</v>
      </c>
      <c r="G36" s="17">
        <f t="shared" si="4"/>
        <v>0</v>
      </c>
      <c r="H36" s="17">
        <f t="shared" si="4"/>
        <v>0</v>
      </c>
      <c r="I36" s="17">
        <f t="shared" si="4"/>
        <v>0</v>
      </c>
      <c r="J36" s="17">
        <f t="shared" si="4"/>
        <v>0</v>
      </c>
      <c r="K36" s="17">
        <f t="shared" si="4"/>
        <v>0</v>
      </c>
      <c r="L36" s="17">
        <f t="shared" si="4"/>
        <v>0</v>
      </c>
      <c r="M36" s="17">
        <f>SUM(C36:L36)</f>
        <v>378</v>
      </c>
      <c r="N36" s="1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17"/>
      <c r="C38" s="17"/>
      <c r="D38" s="22" t="s">
        <v>7</v>
      </c>
      <c r="E38" s="19" t="s">
        <v>8</v>
      </c>
      <c r="F38" s="19" t="s">
        <v>9</v>
      </c>
      <c r="G38" s="19" t="s">
        <v>10</v>
      </c>
      <c r="H38" s="19" t="s">
        <v>11</v>
      </c>
      <c r="I38" s="19" t="s">
        <v>12</v>
      </c>
      <c r="J38" s="17"/>
      <c r="K38" s="17"/>
      <c r="L38" s="17"/>
      <c r="M38" s="17"/>
      <c r="N38" s="1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15" t="str">
        <f>+A31</f>
        <v>Helston B</v>
      </c>
      <c r="B39" s="17"/>
      <c r="C39" s="17"/>
      <c r="D39" s="26">
        <f>+J6</f>
        <v>1</v>
      </c>
      <c r="E39" s="26">
        <v>1</v>
      </c>
      <c r="F39" s="26">
        <v>0</v>
      </c>
      <c r="G39" s="26">
        <v>0</v>
      </c>
      <c r="H39" s="26">
        <f>+E39*2+F39</f>
        <v>2</v>
      </c>
      <c r="I39" s="26">
        <f>+M36</f>
        <v>378</v>
      </c>
      <c r="J39" s="17"/>
      <c r="K39" s="17"/>
      <c r="L39" s="17"/>
      <c r="M39" s="17"/>
      <c r="N39" s="1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15" t="str">
        <f>+A19</f>
        <v>St. Austell B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+M24</f>
        <v>368</v>
      </c>
      <c r="J40" s="17"/>
      <c r="K40" s="17"/>
      <c r="L40" s="17"/>
      <c r="M40" s="17"/>
      <c r="N40" s="1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+A13</f>
        <v>Bodmin B</v>
      </c>
      <c r="B41" s="17"/>
      <c r="C41" s="17"/>
      <c r="D41" s="26">
        <f>+J6</f>
        <v>1</v>
      </c>
      <c r="E41" s="26">
        <v>0</v>
      </c>
      <c r="F41" s="26">
        <v>0</v>
      </c>
      <c r="G41" s="26">
        <v>1</v>
      </c>
      <c r="H41" s="26">
        <f>+E41*2+F41</f>
        <v>0</v>
      </c>
      <c r="I41" s="26">
        <f>+M18</f>
        <v>377</v>
      </c>
      <c r="J41" s="17"/>
      <c r="K41" s="17"/>
      <c r="L41" s="17"/>
      <c r="M41" s="17"/>
      <c r="N41" s="1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+A25</f>
        <v>Hayle B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+M30</f>
        <v>363</v>
      </c>
      <c r="J42" s="17"/>
      <c r="K42" s="17"/>
      <c r="L42" s="17"/>
      <c r="M42" s="17"/>
      <c r="N42" s="1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0:28" ht="12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5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5:28" ht="12.75" customHeight="1">
      <c r="O45" s="5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>
      <c r="A46" s="8"/>
      <c r="B46" s="8"/>
      <c r="E46" s="48" t="s">
        <v>5</v>
      </c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8"/>
      <c r="B47" s="8"/>
      <c r="F47" s="48" t="s">
        <v>6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5:28" ht="12.75" customHeight="1">
      <c r="E48" s="1"/>
      <c r="G48" s="48" t="s">
        <v>4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7:28" ht="12.75" customHeight="1">
      <c r="G49" s="48" t="s">
        <v>38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6:28" ht="12.75" customHeight="1">
      <c r="F50" s="48" t="s">
        <v>24</v>
      </c>
      <c r="J50" s="13">
        <v>2</v>
      </c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4:28" ht="12.75" customHeight="1">
      <c r="D51" s="4"/>
      <c r="E51" s="4"/>
      <c r="F51" s="2"/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>
      <c r="A52" s="2"/>
      <c r="B52" s="2" t="str">
        <f>+A57</f>
        <v>Bodmin B</v>
      </c>
      <c r="C52" s="9"/>
      <c r="D52" s="4"/>
      <c r="E52" s="4"/>
      <c r="F52" s="13">
        <f>+D62</f>
        <v>379</v>
      </c>
      <c r="H52" s="48" t="s">
        <v>150</v>
      </c>
      <c r="J52" s="10" t="str">
        <f>+A69</f>
        <v>Hayle B</v>
      </c>
      <c r="L52" s="5"/>
      <c r="M52" s="5"/>
      <c r="N52" s="13">
        <f>+D74</f>
        <v>368</v>
      </c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2"/>
      <c r="B53" s="2"/>
      <c r="C53" s="10"/>
      <c r="D53" s="4"/>
      <c r="E53" s="4"/>
      <c r="F53" s="2"/>
      <c r="H53" s="10"/>
      <c r="I53" s="2"/>
      <c r="J53" s="2"/>
      <c r="L53" s="2"/>
      <c r="M53" s="2"/>
      <c r="N53" s="2"/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6"/>
      <c r="B54" s="2" t="str">
        <f>+A63</f>
        <v>St. Austell B</v>
      </c>
      <c r="C54" s="11"/>
      <c r="D54" s="7"/>
      <c r="E54" s="7"/>
      <c r="F54" s="13">
        <f>+D68</f>
        <v>366</v>
      </c>
      <c r="H54" s="48" t="s">
        <v>151</v>
      </c>
      <c r="J54" s="2" t="str">
        <f>+A75</f>
        <v>Helston B</v>
      </c>
      <c r="L54" s="2"/>
      <c r="M54" s="2"/>
      <c r="N54" s="13">
        <f>+D80</f>
        <v>370</v>
      </c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6"/>
      <c r="C55" s="11"/>
      <c r="D55" s="7"/>
      <c r="E55" s="7"/>
      <c r="F55" s="5"/>
      <c r="G55" s="5"/>
      <c r="H55" s="12"/>
      <c r="I55" s="5"/>
      <c r="J55" s="5"/>
      <c r="K55" s="5"/>
      <c r="L55" s="5"/>
      <c r="M55" s="5"/>
      <c r="N55" s="5"/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4" t="s">
        <v>1</v>
      </c>
      <c r="C56" s="10" t="s">
        <v>3</v>
      </c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3" t="s">
        <v>95</v>
      </c>
      <c r="B57" s="4" t="s">
        <v>0</v>
      </c>
      <c r="C57" s="7">
        <v>1</v>
      </c>
      <c r="D57" s="7">
        <v>2</v>
      </c>
      <c r="E57" s="7">
        <v>3</v>
      </c>
      <c r="F57" s="7">
        <v>4</v>
      </c>
      <c r="G57" s="7">
        <v>5</v>
      </c>
      <c r="H57" s="7">
        <v>6</v>
      </c>
      <c r="I57" s="7">
        <v>7</v>
      </c>
      <c r="J57" s="7">
        <v>8</v>
      </c>
      <c r="K57" s="7">
        <v>9</v>
      </c>
      <c r="L57" s="7">
        <v>10</v>
      </c>
      <c r="M57" s="14" t="s">
        <v>2</v>
      </c>
      <c r="N57" s="14" t="s">
        <v>0</v>
      </c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16" t="s">
        <v>104</v>
      </c>
      <c r="B58" s="18">
        <v>94.6</v>
      </c>
      <c r="C58" s="17">
        <v>93</v>
      </c>
      <c r="D58" s="17">
        <v>90</v>
      </c>
      <c r="E58" s="17"/>
      <c r="F58" s="17"/>
      <c r="G58" s="17"/>
      <c r="H58" s="17"/>
      <c r="I58" s="17"/>
      <c r="J58" s="17"/>
      <c r="K58" s="17"/>
      <c r="L58" s="17"/>
      <c r="M58" s="17">
        <f>SUM(C58:L58)</f>
        <v>183</v>
      </c>
      <c r="N58" s="17">
        <f>IF(COUNT(C58:L58),AVERAGE(C58:L58)," ")</f>
        <v>91.5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105</v>
      </c>
      <c r="B59" s="18">
        <v>94</v>
      </c>
      <c r="C59" s="17">
        <v>94</v>
      </c>
      <c r="D59" s="17">
        <v>97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191</v>
      </c>
      <c r="N59" s="17">
        <f>IF(COUNT(C59:L59),AVERAGE(C59:L59)," ")</f>
        <v>95.5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106</v>
      </c>
      <c r="B60" s="18">
        <v>93.8</v>
      </c>
      <c r="C60" s="13">
        <v>100</v>
      </c>
      <c r="D60" s="26">
        <v>97</v>
      </c>
      <c r="E60" s="26"/>
      <c r="F60" s="26"/>
      <c r="G60" s="26"/>
      <c r="H60" s="26"/>
      <c r="I60" s="26"/>
      <c r="J60" s="26"/>
      <c r="K60" s="26"/>
      <c r="L60" s="26"/>
      <c r="M60" s="17">
        <f>SUM(C60:L60)</f>
        <v>197</v>
      </c>
      <c r="N60" s="17">
        <f>IF(COUNT(C60:L60),AVERAGE(C60:L60)," ")</f>
        <v>98.5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107</v>
      </c>
      <c r="B61" s="31">
        <v>92.9</v>
      </c>
      <c r="C61" s="17">
        <v>90</v>
      </c>
      <c r="D61" s="26">
        <v>95</v>
      </c>
      <c r="E61" s="26"/>
      <c r="F61" s="26"/>
      <c r="G61" s="26"/>
      <c r="H61" s="26"/>
      <c r="I61" s="26"/>
      <c r="J61" s="26"/>
      <c r="K61" s="26"/>
      <c r="L61" s="26"/>
      <c r="M61" s="17">
        <f>SUM(C61:L61)</f>
        <v>185</v>
      </c>
      <c r="N61" s="17">
        <f>IF(COUNT(C61:L61),AVERAGE(C61:L61)," ")</f>
        <v>92.5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16"/>
      <c r="B62" s="18">
        <f aca="true" t="shared" si="5" ref="B62:L62">SUM(B58:B61)</f>
        <v>375.29999999999995</v>
      </c>
      <c r="C62" s="17">
        <f t="shared" si="5"/>
        <v>377</v>
      </c>
      <c r="D62" s="17">
        <f t="shared" si="5"/>
        <v>379</v>
      </c>
      <c r="E62" s="17">
        <f t="shared" si="5"/>
        <v>0</v>
      </c>
      <c r="F62" s="17">
        <f t="shared" si="5"/>
        <v>0</v>
      </c>
      <c r="G62" s="17">
        <f t="shared" si="5"/>
        <v>0</v>
      </c>
      <c r="H62" s="17">
        <f t="shared" si="5"/>
        <v>0</v>
      </c>
      <c r="I62" s="17">
        <f t="shared" si="5"/>
        <v>0</v>
      </c>
      <c r="J62" s="17">
        <f t="shared" si="5"/>
        <v>0</v>
      </c>
      <c r="K62" s="17">
        <f t="shared" si="5"/>
        <v>0</v>
      </c>
      <c r="L62" s="17">
        <f t="shared" si="5"/>
        <v>0</v>
      </c>
      <c r="M62" s="17">
        <f>SUM(C62:L62)</f>
        <v>756</v>
      </c>
      <c r="N62" s="17"/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29" t="s">
        <v>17</v>
      </c>
      <c r="B63" s="1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 t="str">
        <f>IF(COUNT(C63:L63),AVERAGE(C63:L63)," ")</f>
        <v> </v>
      </c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16" t="s">
        <v>108</v>
      </c>
      <c r="B64" s="18">
        <v>95.4</v>
      </c>
      <c r="C64" s="17">
        <v>96</v>
      </c>
      <c r="D64" s="17">
        <v>94</v>
      </c>
      <c r="E64" s="17"/>
      <c r="F64" s="17"/>
      <c r="G64" s="17"/>
      <c r="H64" s="17"/>
      <c r="I64" s="17"/>
      <c r="J64" s="17"/>
      <c r="K64" s="17"/>
      <c r="L64" s="17"/>
      <c r="M64" s="17">
        <f>SUM(C64:L64)</f>
        <v>190</v>
      </c>
      <c r="N64" s="17">
        <f>IF(COUNT(C64:L64),AVERAGE(C64:L64)," ")</f>
        <v>95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16" t="s">
        <v>109</v>
      </c>
      <c r="B65" s="18">
        <v>93</v>
      </c>
      <c r="C65" s="17">
        <v>88</v>
      </c>
      <c r="D65" s="17">
        <v>93</v>
      </c>
      <c r="E65" s="17"/>
      <c r="F65" s="17"/>
      <c r="G65" s="17"/>
      <c r="H65" s="17"/>
      <c r="I65" s="17"/>
      <c r="J65" s="17"/>
      <c r="K65" s="17"/>
      <c r="L65" s="17"/>
      <c r="M65" s="17">
        <f>SUM(C65:L65)</f>
        <v>181</v>
      </c>
      <c r="N65" s="17">
        <f>IF(COUNT(C65:L65),AVERAGE(C65:L65)," ")</f>
        <v>90.5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16" t="s">
        <v>110</v>
      </c>
      <c r="B66" s="18">
        <v>92.7</v>
      </c>
      <c r="C66" s="17">
        <v>93</v>
      </c>
      <c r="D66" s="26">
        <v>91</v>
      </c>
      <c r="E66" s="26"/>
      <c r="F66" s="26"/>
      <c r="G66" s="26"/>
      <c r="H66" s="26"/>
      <c r="I66" s="26"/>
      <c r="J66" s="26"/>
      <c r="K66" s="26"/>
      <c r="L66" s="26"/>
      <c r="M66" s="17">
        <f>SUM(C66:L66)</f>
        <v>184</v>
      </c>
      <c r="N66" s="17">
        <f>IF(COUNT(C66:L66),AVERAGE(C66:L66)," ")</f>
        <v>92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16" t="s">
        <v>111</v>
      </c>
      <c r="B67" s="18">
        <v>91</v>
      </c>
      <c r="C67" s="17">
        <v>91</v>
      </c>
      <c r="D67" s="26">
        <v>88</v>
      </c>
      <c r="E67" s="26"/>
      <c r="F67" s="26"/>
      <c r="G67" s="26"/>
      <c r="H67" s="26"/>
      <c r="I67" s="26"/>
      <c r="J67" s="26"/>
      <c r="K67" s="26"/>
      <c r="L67" s="26"/>
      <c r="M67" s="17">
        <f>SUM(C67:L67)</f>
        <v>179</v>
      </c>
      <c r="N67" s="17">
        <f>IF(COUNT(C67:L67),AVERAGE(C67:L67)," ")</f>
        <v>89.5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23"/>
      <c r="B68" s="22">
        <f aca="true" t="shared" si="6" ref="B68:L68">SUM(B64:B67)</f>
        <v>372.1</v>
      </c>
      <c r="C68" s="17">
        <f t="shared" si="6"/>
        <v>368</v>
      </c>
      <c r="D68" s="17">
        <f t="shared" si="6"/>
        <v>366</v>
      </c>
      <c r="E68" s="17">
        <f t="shared" si="6"/>
        <v>0</v>
      </c>
      <c r="F68" s="17">
        <f t="shared" si="6"/>
        <v>0</v>
      </c>
      <c r="G68" s="17">
        <f t="shared" si="6"/>
        <v>0</v>
      </c>
      <c r="H68" s="17">
        <f t="shared" si="6"/>
        <v>0</v>
      </c>
      <c r="I68" s="17">
        <f t="shared" si="6"/>
        <v>0</v>
      </c>
      <c r="J68" s="17">
        <f t="shared" si="6"/>
        <v>0</v>
      </c>
      <c r="K68" s="17">
        <f t="shared" si="6"/>
        <v>0</v>
      </c>
      <c r="L68" s="17">
        <f t="shared" si="6"/>
        <v>0</v>
      </c>
      <c r="M68" s="17">
        <f>SUM(C68:L68)</f>
        <v>734</v>
      </c>
      <c r="N68" s="17"/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29" t="s">
        <v>20</v>
      </c>
      <c r="B69" s="90" t="s">
        <v>153</v>
      </c>
      <c r="C69" s="89"/>
      <c r="D69" s="89"/>
      <c r="E69" s="89"/>
      <c r="F69" s="17"/>
      <c r="G69" s="17"/>
      <c r="H69" s="17"/>
      <c r="I69" s="17"/>
      <c r="J69" s="17"/>
      <c r="K69" s="17"/>
      <c r="L69" s="17"/>
      <c r="M69" s="17"/>
      <c r="N69" s="17" t="str">
        <f>IF(COUNT(C69:L69),AVERAGE(C69:L69)," ")</f>
        <v> 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16" t="s">
        <v>96</v>
      </c>
      <c r="B70" s="17">
        <v>94.3</v>
      </c>
      <c r="C70" s="89">
        <v>95</v>
      </c>
      <c r="D70" s="17">
        <v>94</v>
      </c>
      <c r="E70" s="17"/>
      <c r="F70" s="17"/>
      <c r="G70" s="17"/>
      <c r="H70" s="17"/>
      <c r="I70" s="17"/>
      <c r="J70" s="17"/>
      <c r="K70" s="17"/>
      <c r="L70" s="17"/>
      <c r="M70" s="17">
        <f>SUM(C70:L70)</f>
        <v>189</v>
      </c>
      <c r="N70" s="17">
        <f>IF(COUNT(C70:L70),AVERAGE(C70:L70)," ")</f>
        <v>94.5</v>
      </c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16" t="s">
        <v>97</v>
      </c>
      <c r="B71" s="5">
        <v>93.3</v>
      </c>
      <c r="C71" s="17">
        <v>91</v>
      </c>
      <c r="D71" s="17">
        <v>92</v>
      </c>
      <c r="E71" s="17"/>
      <c r="F71" s="17"/>
      <c r="G71" s="17"/>
      <c r="H71" s="17"/>
      <c r="I71" s="17"/>
      <c r="J71" s="17"/>
      <c r="K71" s="17"/>
      <c r="L71" s="17"/>
      <c r="M71" s="17">
        <f>SUM(C71:L71)</f>
        <v>183</v>
      </c>
      <c r="N71" s="17">
        <f>IF(COUNT(C71:L71),AVERAGE(C71:L71)," ")</f>
        <v>91.5</v>
      </c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16" t="s">
        <v>98</v>
      </c>
      <c r="B72" s="18">
        <v>92.8</v>
      </c>
      <c r="C72" s="17">
        <v>85</v>
      </c>
      <c r="D72" s="26">
        <v>90</v>
      </c>
      <c r="E72" s="26"/>
      <c r="F72" s="26"/>
      <c r="G72" s="26"/>
      <c r="H72" s="26"/>
      <c r="I72" s="26"/>
      <c r="J72" s="26"/>
      <c r="K72" s="26"/>
      <c r="L72" s="26"/>
      <c r="M72" s="17">
        <f>SUM(C72:L72)</f>
        <v>175</v>
      </c>
      <c r="N72" s="17">
        <f>IF(COUNT(C72:L72),AVERAGE(C72:L72)," ")</f>
        <v>87.5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16" t="s">
        <v>99</v>
      </c>
      <c r="B73" s="18">
        <v>90</v>
      </c>
      <c r="C73" s="17">
        <v>92</v>
      </c>
      <c r="D73" s="26">
        <v>92</v>
      </c>
      <c r="E73" s="26"/>
      <c r="F73" s="26"/>
      <c r="G73" s="26"/>
      <c r="H73" s="26"/>
      <c r="I73" s="26"/>
      <c r="J73" s="26"/>
      <c r="K73" s="26"/>
      <c r="L73" s="26"/>
      <c r="M73" s="17">
        <f>SUM(C73:L73)</f>
        <v>184</v>
      </c>
      <c r="N73" s="17">
        <f>IF(COUNT(C73:L73),AVERAGE(C73:L73)," ")</f>
        <v>92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16"/>
      <c r="B74" s="17">
        <f aca="true" t="shared" si="7" ref="B74:L74">SUM(B70:B73)</f>
        <v>370.4</v>
      </c>
      <c r="C74" s="17">
        <f t="shared" si="7"/>
        <v>363</v>
      </c>
      <c r="D74" s="17">
        <f t="shared" si="7"/>
        <v>368</v>
      </c>
      <c r="E74" s="17">
        <f t="shared" si="7"/>
        <v>0</v>
      </c>
      <c r="F74" s="17">
        <f t="shared" si="7"/>
        <v>0</v>
      </c>
      <c r="G74" s="17">
        <f t="shared" si="7"/>
        <v>0</v>
      </c>
      <c r="H74" s="17">
        <f t="shared" si="7"/>
        <v>0</v>
      </c>
      <c r="I74" s="17">
        <f t="shared" si="7"/>
        <v>0</v>
      </c>
      <c r="J74" s="17">
        <f t="shared" si="7"/>
        <v>0</v>
      </c>
      <c r="K74" s="17">
        <f t="shared" si="7"/>
        <v>0</v>
      </c>
      <c r="L74" s="17">
        <f t="shared" si="7"/>
        <v>0</v>
      </c>
      <c r="M74" s="17">
        <f>SUM(C74:L74)</f>
        <v>731</v>
      </c>
      <c r="N74" s="17"/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29" t="s">
        <v>14</v>
      </c>
      <c r="B75" s="1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 t="str">
        <f>IF(COUNT(C75:L75),AVERAGE(C75:L75)," ")</f>
        <v> 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16" t="s">
        <v>100</v>
      </c>
      <c r="B76" s="17">
        <v>93.9</v>
      </c>
      <c r="C76" s="17">
        <v>94</v>
      </c>
      <c r="D76" s="17">
        <v>87</v>
      </c>
      <c r="E76" s="17"/>
      <c r="F76" s="17"/>
      <c r="G76" s="17"/>
      <c r="H76" s="17"/>
      <c r="I76" s="17"/>
      <c r="J76" s="17"/>
      <c r="K76" s="17"/>
      <c r="L76" s="17"/>
      <c r="M76" s="17">
        <f>SUM(C76:L76)</f>
        <v>181</v>
      </c>
      <c r="N76" s="17">
        <f>IF(COUNT(C76:L76),AVERAGE(C76:L76)," ")</f>
        <v>90.5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16" t="s">
        <v>101</v>
      </c>
      <c r="B77" s="17">
        <v>92.4</v>
      </c>
      <c r="C77" s="17">
        <v>96</v>
      </c>
      <c r="D77" s="17">
        <v>96</v>
      </c>
      <c r="E77" s="17"/>
      <c r="F77" s="17"/>
      <c r="G77" s="17"/>
      <c r="H77" s="17"/>
      <c r="I77" s="17"/>
      <c r="J77" s="17"/>
      <c r="K77" s="17"/>
      <c r="L77" s="17"/>
      <c r="M77" s="17">
        <f>SUM(C77:L77)</f>
        <v>192</v>
      </c>
      <c r="N77" s="17">
        <f>IF(COUNT(C77:L77),AVERAGE(C77:L77)," ")</f>
        <v>96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16" t="s">
        <v>102</v>
      </c>
      <c r="B78" s="18">
        <v>92</v>
      </c>
      <c r="C78" s="17">
        <v>96</v>
      </c>
      <c r="D78" s="26">
        <v>95</v>
      </c>
      <c r="E78" s="26"/>
      <c r="F78" s="26"/>
      <c r="G78" s="26"/>
      <c r="H78" s="26"/>
      <c r="I78" s="26"/>
      <c r="J78" s="26"/>
      <c r="K78" s="26"/>
      <c r="L78" s="26"/>
      <c r="M78" s="17">
        <f>SUM(C78:L78)</f>
        <v>191</v>
      </c>
      <c r="N78" s="17">
        <f>IF(COUNT(C78:L78),AVERAGE(C78:L78)," ")</f>
        <v>95.5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16" t="s">
        <v>103</v>
      </c>
      <c r="B79" s="18">
        <v>90.8</v>
      </c>
      <c r="C79" s="17">
        <v>92</v>
      </c>
      <c r="D79" s="26">
        <v>92</v>
      </c>
      <c r="E79" s="26"/>
      <c r="F79" s="26"/>
      <c r="G79" s="26"/>
      <c r="H79" s="26"/>
      <c r="I79" s="26"/>
      <c r="J79" s="26"/>
      <c r="K79" s="26"/>
      <c r="L79" s="26"/>
      <c r="M79" s="17">
        <f>SUM(C79:L79)</f>
        <v>184</v>
      </c>
      <c r="N79" s="17">
        <f>IF(COUNT(C79:L79),AVERAGE(C79:L79)," ")</f>
        <v>92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6"/>
      <c r="B80" s="17">
        <f aca="true" t="shared" si="8" ref="B80:L80">SUM(B76:B79)</f>
        <v>369.1</v>
      </c>
      <c r="C80" s="17">
        <f t="shared" si="8"/>
        <v>378</v>
      </c>
      <c r="D80" s="17">
        <f t="shared" si="8"/>
        <v>370</v>
      </c>
      <c r="E80" s="17">
        <f t="shared" si="8"/>
        <v>0</v>
      </c>
      <c r="F80" s="17">
        <f t="shared" si="8"/>
        <v>0</v>
      </c>
      <c r="G80" s="17">
        <f t="shared" si="8"/>
        <v>0</v>
      </c>
      <c r="H80" s="17">
        <f t="shared" si="8"/>
        <v>0</v>
      </c>
      <c r="I80" s="17">
        <f t="shared" si="8"/>
        <v>0</v>
      </c>
      <c r="J80" s="17">
        <f t="shared" si="8"/>
        <v>0</v>
      </c>
      <c r="K80" s="17">
        <f t="shared" si="8"/>
        <v>0</v>
      </c>
      <c r="L80" s="17">
        <f t="shared" si="8"/>
        <v>0</v>
      </c>
      <c r="M80" s="17">
        <f>SUM(C80:L80)</f>
        <v>748</v>
      </c>
      <c r="N80" s="17"/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6"/>
      <c r="B82" s="17"/>
      <c r="C82" s="17"/>
      <c r="D82" s="22" t="s">
        <v>7</v>
      </c>
      <c r="E82" s="19" t="s">
        <v>8</v>
      </c>
      <c r="F82" s="19" t="s">
        <v>9</v>
      </c>
      <c r="G82" s="19" t="s">
        <v>10</v>
      </c>
      <c r="H82" s="19" t="s">
        <v>11</v>
      </c>
      <c r="I82" s="19" t="s">
        <v>12</v>
      </c>
      <c r="J82" s="17"/>
      <c r="K82" s="17"/>
      <c r="L82" s="17"/>
      <c r="M82" s="17"/>
      <c r="N82" s="17"/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15" t="str">
        <f>+A75</f>
        <v>Helston B</v>
      </c>
      <c r="B83" s="17"/>
      <c r="C83" s="17"/>
      <c r="D83" s="26">
        <f>+J50</f>
        <v>2</v>
      </c>
      <c r="E83" s="26">
        <v>2</v>
      </c>
      <c r="F83" s="26">
        <v>0</v>
      </c>
      <c r="G83" s="26">
        <v>0</v>
      </c>
      <c r="H83" s="26">
        <f>+E83*2+F83</f>
        <v>4</v>
      </c>
      <c r="I83" s="26">
        <f>+M80</f>
        <v>748</v>
      </c>
      <c r="J83" s="17"/>
      <c r="K83" s="17"/>
      <c r="L83" s="17"/>
      <c r="M83" s="17"/>
      <c r="N83" s="17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15" t="str">
        <f>+A57</f>
        <v>Bodmin B</v>
      </c>
      <c r="B84" s="17"/>
      <c r="C84" s="17"/>
      <c r="D84" s="26">
        <f>+J50</f>
        <v>2</v>
      </c>
      <c r="E84" s="26">
        <v>1</v>
      </c>
      <c r="F84" s="26">
        <v>0</v>
      </c>
      <c r="G84" s="26">
        <v>1</v>
      </c>
      <c r="H84" s="26">
        <f>+E84*2+F84</f>
        <v>2</v>
      </c>
      <c r="I84" s="26">
        <f>+M62</f>
        <v>756</v>
      </c>
      <c r="J84" s="17"/>
      <c r="K84" s="17"/>
      <c r="L84" s="17"/>
      <c r="M84" s="17"/>
      <c r="N84" s="17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15" t="str">
        <f>+A63</f>
        <v>St. Austell B</v>
      </c>
      <c r="B85" s="17"/>
      <c r="C85" s="17"/>
      <c r="D85" s="26">
        <f>+J50</f>
        <v>2</v>
      </c>
      <c r="E85" s="26">
        <v>1</v>
      </c>
      <c r="F85" s="26">
        <v>0</v>
      </c>
      <c r="G85" s="26">
        <v>1</v>
      </c>
      <c r="H85" s="26">
        <f>+E85*2+F85</f>
        <v>2</v>
      </c>
      <c r="I85" s="26">
        <f>+M68</f>
        <v>734</v>
      </c>
      <c r="J85" s="17"/>
      <c r="K85" s="17"/>
      <c r="L85" s="17"/>
      <c r="M85" s="17"/>
      <c r="N85" s="17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15" t="str">
        <f>+A69</f>
        <v>Hayle B</v>
      </c>
      <c r="B86" s="17"/>
      <c r="C86" s="17"/>
      <c r="D86" s="26">
        <f>+J50</f>
        <v>2</v>
      </c>
      <c r="E86" s="26">
        <v>0</v>
      </c>
      <c r="F86" s="26">
        <v>0</v>
      </c>
      <c r="G86" s="26">
        <v>2</v>
      </c>
      <c r="H86" s="26">
        <f>+E86*2+F86</f>
        <v>0</v>
      </c>
      <c r="I86" s="26">
        <f>+M74</f>
        <v>731</v>
      </c>
      <c r="J86" s="17"/>
      <c r="K86" s="17"/>
      <c r="L86" s="17"/>
      <c r="M86" s="17"/>
      <c r="N86" s="17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71"/>
      <c r="B87" s="35"/>
      <c r="C87" s="35"/>
      <c r="D87" s="38"/>
      <c r="E87" s="38"/>
      <c r="F87" s="38"/>
      <c r="G87" s="38"/>
      <c r="H87" s="38"/>
      <c r="I87" s="38"/>
      <c r="J87" s="35"/>
      <c r="K87" s="35"/>
      <c r="L87" s="35"/>
      <c r="M87" s="35"/>
      <c r="N87" s="35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0:28" ht="12.75" customHeight="1">
      <c r="J88" s="39"/>
      <c r="K88" s="39"/>
      <c r="L88" s="39"/>
      <c r="M88" s="39"/>
      <c r="N88" s="39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8"/>
      <c r="B89" s="8"/>
      <c r="E89" s="48" t="s">
        <v>5</v>
      </c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8"/>
      <c r="B90" s="8"/>
      <c r="F90" s="48" t="s">
        <v>6</v>
      </c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5:28" ht="12.75" customHeight="1">
      <c r="E91" s="1"/>
      <c r="G91" s="48" t="s">
        <v>4</v>
      </c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7:28" ht="12.75" customHeight="1">
      <c r="G92" s="48" t="s">
        <v>38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6:28" ht="12.75" customHeight="1">
      <c r="F93" s="48" t="s">
        <v>24</v>
      </c>
      <c r="J93" s="13">
        <v>3</v>
      </c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4:28" ht="12.75" customHeight="1">
      <c r="D94" s="4"/>
      <c r="E94" s="4"/>
      <c r="F94" s="2"/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>
      <c r="A95" s="2"/>
      <c r="B95" s="2" t="str">
        <f>+A100</f>
        <v>Bodmin B</v>
      </c>
      <c r="C95" s="9"/>
      <c r="D95" s="4"/>
      <c r="E95" s="4"/>
      <c r="F95" s="13">
        <f>+E105</f>
        <v>378</v>
      </c>
      <c r="H95" s="48" t="s">
        <v>151</v>
      </c>
      <c r="J95" s="2" t="str">
        <f>+A106</f>
        <v>St. Austell B</v>
      </c>
      <c r="K95" s="11"/>
      <c r="L95" s="7"/>
      <c r="M95" s="7"/>
      <c r="N95" s="13">
        <f>+E111</f>
        <v>379</v>
      </c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2"/>
      <c r="B96" s="2"/>
      <c r="C96" s="10"/>
      <c r="D96" s="4"/>
      <c r="E96" s="4"/>
      <c r="F96" s="2"/>
      <c r="H96" s="10"/>
      <c r="I96" s="2"/>
      <c r="J96" s="2"/>
      <c r="L96" s="2"/>
      <c r="M96" s="2"/>
      <c r="N96" s="2"/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6"/>
      <c r="B97" s="10" t="str">
        <f>+A112</f>
        <v>Hayle B</v>
      </c>
      <c r="D97" s="5"/>
      <c r="E97" s="5"/>
      <c r="F97" s="13">
        <f>+E117</f>
        <v>369</v>
      </c>
      <c r="H97" s="48" t="s">
        <v>151</v>
      </c>
      <c r="J97" s="2" t="str">
        <f>+A118</f>
        <v>Helston B</v>
      </c>
      <c r="L97" s="2"/>
      <c r="M97" s="2"/>
      <c r="N97" s="13">
        <f>+E123</f>
        <v>377</v>
      </c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6"/>
      <c r="B98" s="6"/>
      <c r="C98" s="11"/>
      <c r="D98" s="7"/>
      <c r="E98" s="7"/>
      <c r="F98" s="5"/>
      <c r="G98" s="5"/>
      <c r="H98" s="12"/>
      <c r="I98" s="5"/>
      <c r="J98" s="5"/>
      <c r="K98" s="5"/>
      <c r="L98" s="5"/>
      <c r="M98" s="5"/>
      <c r="N98" s="5"/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6"/>
      <c r="B99" s="4" t="s">
        <v>1</v>
      </c>
      <c r="C99" s="10" t="s">
        <v>3</v>
      </c>
      <c r="D99" s="7"/>
      <c r="E99" s="7"/>
      <c r="F99" s="5"/>
      <c r="G99" s="5"/>
      <c r="H99" s="12"/>
      <c r="I99" s="5"/>
      <c r="J99" s="5"/>
      <c r="K99" s="5"/>
      <c r="L99" s="5"/>
      <c r="M99" s="5"/>
      <c r="N99" s="5"/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3" t="s">
        <v>95</v>
      </c>
      <c r="B100" s="4" t="s">
        <v>0</v>
      </c>
      <c r="C100" s="7">
        <v>1</v>
      </c>
      <c r="D100" s="7">
        <v>2</v>
      </c>
      <c r="E100" s="7">
        <v>3</v>
      </c>
      <c r="F100" s="7">
        <v>4</v>
      </c>
      <c r="G100" s="7">
        <v>5</v>
      </c>
      <c r="H100" s="7">
        <v>6</v>
      </c>
      <c r="I100" s="7">
        <v>7</v>
      </c>
      <c r="J100" s="7">
        <v>8</v>
      </c>
      <c r="K100" s="7">
        <v>9</v>
      </c>
      <c r="L100" s="7">
        <v>10</v>
      </c>
      <c r="M100" s="14" t="s">
        <v>2</v>
      </c>
      <c r="N100" s="14" t="s">
        <v>0</v>
      </c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16" t="s">
        <v>104</v>
      </c>
      <c r="B101" s="18">
        <v>94.6</v>
      </c>
      <c r="C101" s="17">
        <v>93</v>
      </c>
      <c r="D101" s="17">
        <v>90</v>
      </c>
      <c r="E101" s="17">
        <v>94</v>
      </c>
      <c r="F101" s="17"/>
      <c r="G101" s="17"/>
      <c r="H101" s="17"/>
      <c r="I101" s="17"/>
      <c r="J101" s="17"/>
      <c r="K101" s="17"/>
      <c r="L101" s="17"/>
      <c r="M101" s="17">
        <f>SUM(C101:L101)</f>
        <v>277</v>
      </c>
      <c r="N101" s="17">
        <f>IF(COUNT(C101:L101),AVERAGE(C101:L101)," ")</f>
        <v>92.33333333333333</v>
      </c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16" t="s">
        <v>105</v>
      </c>
      <c r="B102" s="18">
        <v>94</v>
      </c>
      <c r="C102" s="17">
        <v>94</v>
      </c>
      <c r="D102" s="17">
        <v>97</v>
      </c>
      <c r="E102" s="17">
        <v>93</v>
      </c>
      <c r="F102" s="17"/>
      <c r="G102" s="17"/>
      <c r="H102" s="17"/>
      <c r="I102" s="17"/>
      <c r="J102" s="17"/>
      <c r="K102" s="17"/>
      <c r="L102" s="17"/>
      <c r="M102" s="17">
        <f>SUM(C102:L102)</f>
        <v>284</v>
      </c>
      <c r="N102" s="17">
        <f>IF(COUNT(C102:L102),AVERAGE(C102:L102)," ")</f>
        <v>94.66666666666667</v>
      </c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16" t="s">
        <v>106</v>
      </c>
      <c r="B103" s="18">
        <v>93.8</v>
      </c>
      <c r="C103" s="13">
        <v>100</v>
      </c>
      <c r="D103" s="26">
        <v>97</v>
      </c>
      <c r="E103" s="26">
        <v>94</v>
      </c>
      <c r="F103" s="26"/>
      <c r="G103" s="26"/>
      <c r="H103" s="26"/>
      <c r="I103" s="26"/>
      <c r="J103" s="26"/>
      <c r="K103" s="26"/>
      <c r="L103" s="26"/>
      <c r="M103" s="17">
        <f>SUM(C103:L103)</f>
        <v>291</v>
      </c>
      <c r="N103" s="17">
        <f>IF(COUNT(C103:L103),AVERAGE(C103:L103)," ")</f>
        <v>97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 t="s">
        <v>107</v>
      </c>
      <c r="B104" s="31">
        <v>92.9</v>
      </c>
      <c r="C104" s="17">
        <v>90</v>
      </c>
      <c r="D104" s="26">
        <v>95</v>
      </c>
      <c r="E104" s="26">
        <v>97</v>
      </c>
      <c r="F104" s="26"/>
      <c r="G104" s="26"/>
      <c r="H104" s="26"/>
      <c r="I104" s="26"/>
      <c r="J104" s="26"/>
      <c r="K104" s="26"/>
      <c r="L104" s="26"/>
      <c r="M104" s="17">
        <f>SUM(C104:L104)</f>
        <v>282</v>
      </c>
      <c r="N104" s="17">
        <f>IF(COUNT(C104:L104),AVERAGE(C104:L104)," ")</f>
        <v>94</v>
      </c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16"/>
      <c r="B105" s="18">
        <f aca="true" t="shared" si="9" ref="B105:L105">SUM(B101:B104)</f>
        <v>375.29999999999995</v>
      </c>
      <c r="C105" s="17">
        <f t="shared" si="9"/>
        <v>377</v>
      </c>
      <c r="D105" s="17">
        <f t="shared" si="9"/>
        <v>379</v>
      </c>
      <c r="E105" s="17">
        <f t="shared" si="9"/>
        <v>378</v>
      </c>
      <c r="F105" s="17">
        <f t="shared" si="9"/>
        <v>0</v>
      </c>
      <c r="G105" s="17">
        <f t="shared" si="9"/>
        <v>0</v>
      </c>
      <c r="H105" s="17">
        <f t="shared" si="9"/>
        <v>0</v>
      </c>
      <c r="I105" s="17">
        <f t="shared" si="9"/>
        <v>0</v>
      </c>
      <c r="J105" s="17">
        <f t="shared" si="9"/>
        <v>0</v>
      </c>
      <c r="K105" s="17">
        <f t="shared" si="9"/>
        <v>0</v>
      </c>
      <c r="L105" s="17">
        <f t="shared" si="9"/>
        <v>0</v>
      </c>
      <c r="M105" s="17">
        <f>SUM(C105:L105)</f>
        <v>1134</v>
      </c>
      <c r="N105" s="17"/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29" t="s">
        <v>17</v>
      </c>
      <c r="B106" s="19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 t="str">
        <f>IF(COUNT(C106:L106),AVERAGE(C106:L106)," ")</f>
        <v> </v>
      </c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16" t="s">
        <v>108</v>
      </c>
      <c r="B107" s="18">
        <v>95.4</v>
      </c>
      <c r="C107" s="17">
        <v>96</v>
      </c>
      <c r="D107" s="17">
        <v>94</v>
      </c>
      <c r="E107" s="17">
        <v>96</v>
      </c>
      <c r="F107" s="17"/>
      <c r="G107" s="17"/>
      <c r="H107" s="17"/>
      <c r="I107" s="17"/>
      <c r="J107" s="17"/>
      <c r="K107" s="17"/>
      <c r="L107" s="17"/>
      <c r="M107" s="17">
        <f>SUM(C107:L107)</f>
        <v>286</v>
      </c>
      <c r="N107" s="17">
        <f>IF(COUNT(C107:L107),AVERAGE(C107:L107)," ")</f>
        <v>95.33333333333333</v>
      </c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16" t="s">
        <v>109</v>
      </c>
      <c r="B108" s="18">
        <v>93</v>
      </c>
      <c r="C108" s="17">
        <v>88</v>
      </c>
      <c r="D108" s="17">
        <v>93</v>
      </c>
      <c r="E108" s="17">
        <v>94</v>
      </c>
      <c r="F108" s="17"/>
      <c r="G108" s="17"/>
      <c r="H108" s="17"/>
      <c r="I108" s="17"/>
      <c r="J108" s="17"/>
      <c r="K108" s="17"/>
      <c r="L108" s="17"/>
      <c r="M108" s="17">
        <f>SUM(C108:L108)</f>
        <v>275</v>
      </c>
      <c r="N108" s="17">
        <f>IF(COUNT(C108:L108),AVERAGE(C108:L108)," ")</f>
        <v>91.66666666666667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16" t="s">
        <v>110</v>
      </c>
      <c r="B109" s="18">
        <v>92.7</v>
      </c>
      <c r="C109" s="17">
        <v>93</v>
      </c>
      <c r="D109" s="26">
        <v>91</v>
      </c>
      <c r="E109" s="26">
        <v>95</v>
      </c>
      <c r="F109" s="26"/>
      <c r="G109" s="26"/>
      <c r="H109" s="26"/>
      <c r="I109" s="26"/>
      <c r="J109" s="26"/>
      <c r="K109" s="26"/>
      <c r="L109" s="26"/>
      <c r="M109" s="17">
        <f>SUM(C109:L109)</f>
        <v>279</v>
      </c>
      <c r="N109" s="17">
        <f>IF(COUNT(C109:L109),AVERAGE(C109:L109)," ")</f>
        <v>93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16" t="s">
        <v>111</v>
      </c>
      <c r="B110" s="18">
        <v>91</v>
      </c>
      <c r="C110" s="17">
        <v>91</v>
      </c>
      <c r="D110" s="26">
        <v>88</v>
      </c>
      <c r="E110" s="26">
        <v>94</v>
      </c>
      <c r="F110" s="26"/>
      <c r="G110" s="26"/>
      <c r="H110" s="26"/>
      <c r="I110" s="26"/>
      <c r="J110" s="26"/>
      <c r="K110" s="26"/>
      <c r="L110" s="26"/>
      <c r="M110" s="17">
        <f>SUM(C110:L110)</f>
        <v>273</v>
      </c>
      <c r="N110" s="17">
        <f>IF(COUNT(C110:L110),AVERAGE(C110:L110)," ")</f>
        <v>91</v>
      </c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23"/>
      <c r="B111" s="22">
        <f aca="true" t="shared" si="10" ref="B111:L111">SUM(B107:B110)</f>
        <v>372.1</v>
      </c>
      <c r="C111" s="17">
        <f t="shared" si="10"/>
        <v>368</v>
      </c>
      <c r="D111" s="17">
        <f t="shared" si="10"/>
        <v>366</v>
      </c>
      <c r="E111" s="17">
        <f t="shared" si="10"/>
        <v>379</v>
      </c>
      <c r="F111" s="17">
        <f t="shared" si="10"/>
        <v>0</v>
      </c>
      <c r="G111" s="17">
        <f t="shared" si="10"/>
        <v>0</v>
      </c>
      <c r="H111" s="17">
        <f t="shared" si="10"/>
        <v>0</v>
      </c>
      <c r="I111" s="17">
        <f t="shared" si="10"/>
        <v>0</v>
      </c>
      <c r="J111" s="17">
        <f t="shared" si="10"/>
        <v>0</v>
      </c>
      <c r="K111" s="17">
        <f t="shared" si="10"/>
        <v>0</v>
      </c>
      <c r="L111" s="17">
        <f t="shared" si="10"/>
        <v>0</v>
      </c>
      <c r="M111" s="17">
        <f>SUM(C111:L111)</f>
        <v>1113</v>
      </c>
      <c r="N111" s="17"/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29" t="s">
        <v>20</v>
      </c>
      <c r="B112" s="90" t="s">
        <v>153</v>
      </c>
      <c r="C112" s="89"/>
      <c r="D112" s="89"/>
      <c r="E112" s="89"/>
      <c r="F112" s="17"/>
      <c r="G112" s="17"/>
      <c r="H112" s="17"/>
      <c r="I112" s="17"/>
      <c r="J112" s="17"/>
      <c r="K112" s="17"/>
      <c r="L112" s="17"/>
      <c r="M112" s="17"/>
      <c r="N112" s="17" t="str">
        <f>IF(COUNT(C112:L112),AVERAGE(C112:L112)," ")</f>
        <v> 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16" t="s">
        <v>96</v>
      </c>
      <c r="B113" s="17">
        <v>94.3</v>
      </c>
      <c r="C113" s="89">
        <v>95</v>
      </c>
      <c r="D113" s="17">
        <v>94</v>
      </c>
      <c r="E113" s="17">
        <v>92</v>
      </c>
      <c r="F113" s="17"/>
      <c r="G113" s="17"/>
      <c r="H113" s="17"/>
      <c r="I113" s="17"/>
      <c r="J113" s="17"/>
      <c r="K113" s="17"/>
      <c r="L113" s="17"/>
      <c r="M113" s="17">
        <f>SUM(C113:L113)</f>
        <v>281</v>
      </c>
      <c r="N113" s="17">
        <f>IF(COUNT(C113:L113),AVERAGE(C113:L113)," ")</f>
        <v>93.66666666666667</v>
      </c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16" t="s">
        <v>97</v>
      </c>
      <c r="B114" s="5">
        <v>93.3</v>
      </c>
      <c r="C114" s="17">
        <v>91</v>
      </c>
      <c r="D114" s="17">
        <v>92</v>
      </c>
      <c r="E114" s="17">
        <v>91</v>
      </c>
      <c r="F114" s="17"/>
      <c r="G114" s="17"/>
      <c r="H114" s="17"/>
      <c r="I114" s="17"/>
      <c r="J114" s="17"/>
      <c r="K114" s="17"/>
      <c r="L114" s="17"/>
      <c r="M114" s="17">
        <f>SUM(C114:L114)</f>
        <v>274</v>
      </c>
      <c r="N114" s="17">
        <f>IF(COUNT(C114:L114),AVERAGE(C114:L114)," ")</f>
        <v>91.33333333333333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16" t="s">
        <v>98</v>
      </c>
      <c r="B115" s="18">
        <v>92.8</v>
      </c>
      <c r="C115" s="17">
        <v>85</v>
      </c>
      <c r="D115" s="26">
        <v>90</v>
      </c>
      <c r="E115" s="26">
        <v>93</v>
      </c>
      <c r="F115" s="26"/>
      <c r="G115" s="26"/>
      <c r="H115" s="26"/>
      <c r="I115" s="26"/>
      <c r="J115" s="26"/>
      <c r="K115" s="26"/>
      <c r="L115" s="26"/>
      <c r="M115" s="17">
        <f>SUM(C115:L115)</f>
        <v>268</v>
      </c>
      <c r="N115" s="17">
        <f>IF(COUNT(C115:L115),AVERAGE(C115:L115)," ")</f>
        <v>89.33333333333333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16" t="s">
        <v>99</v>
      </c>
      <c r="B116" s="18">
        <v>90</v>
      </c>
      <c r="C116" s="17">
        <v>92</v>
      </c>
      <c r="D116" s="26">
        <v>92</v>
      </c>
      <c r="E116" s="26">
        <v>93</v>
      </c>
      <c r="F116" s="26"/>
      <c r="G116" s="26"/>
      <c r="H116" s="26"/>
      <c r="I116" s="26"/>
      <c r="J116" s="26"/>
      <c r="K116" s="26"/>
      <c r="L116" s="26"/>
      <c r="M116" s="17">
        <f>SUM(C116:L116)</f>
        <v>277</v>
      </c>
      <c r="N116" s="17">
        <f>IF(COUNT(C116:L116),AVERAGE(C116:L116)," ")</f>
        <v>92.33333333333333</v>
      </c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16"/>
      <c r="B117" s="17">
        <f aca="true" t="shared" si="11" ref="B117:L117">SUM(B113:B116)</f>
        <v>370.4</v>
      </c>
      <c r="C117" s="17">
        <f t="shared" si="11"/>
        <v>363</v>
      </c>
      <c r="D117" s="17">
        <f t="shared" si="11"/>
        <v>368</v>
      </c>
      <c r="E117" s="17">
        <f t="shared" si="11"/>
        <v>369</v>
      </c>
      <c r="F117" s="17">
        <f t="shared" si="11"/>
        <v>0</v>
      </c>
      <c r="G117" s="17">
        <f t="shared" si="11"/>
        <v>0</v>
      </c>
      <c r="H117" s="17">
        <f t="shared" si="11"/>
        <v>0</v>
      </c>
      <c r="I117" s="17">
        <f t="shared" si="11"/>
        <v>0</v>
      </c>
      <c r="J117" s="17">
        <f t="shared" si="11"/>
        <v>0</v>
      </c>
      <c r="K117" s="17">
        <f t="shared" si="11"/>
        <v>0</v>
      </c>
      <c r="L117" s="17">
        <f t="shared" si="11"/>
        <v>0</v>
      </c>
      <c r="M117" s="17">
        <f>SUM(C117:L117)</f>
        <v>1100</v>
      </c>
      <c r="N117" s="17"/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29" t="s">
        <v>14</v>
      </c>
      <c r="B118" s="19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 t="str">
        <f>IF(COUNT(C118:L118),AVERAGE(C118:L118)," ")</f>
        <v> 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16" t="s">
        <v>100</v>
      </c>
      <c r="B119" s="17">
        <v>93.9</v>
      </c>
      <c r="C119" s="17">
        <v>94</v>
      </c>
      <c r="D119" s="17">
        <v>87</v>
      </c>
      <c r="E119" s="17">
        <v>97</v>
      </c>
      <c r="F119" s="17"/>
      <c r="G119" s="17"/>
      <c r="H119" s="17"/>
      <c r="I119" s="17"/>
      <c r="J119" s="17"/>
      <c r="K119" s="17"/>
      <c r="L119" s="17"/>
      <c r="M119" s="17">
        <f>SUM(C119:L119)</f>
        <v>278</v>
      </c>
      <c r="N119" s="17">
        <f>IF(COUNT(C119:L119),AVERAGE(C119:L119)," ")</f>
        <v>92.66666666666667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16" t="s">
        <v>101</v>
      </c>
      <c r="B120" s="17">
        <v>92.4</v>
      </c>
      <c r="C120" s="17">
        <v>96</v>
      </c>
      <c r="D120" s="17">
        <v>96</v>
      </c>
      <c r="E120" s="17">
        <v>96</v>
      </c>
      <c r="F120" s="17"/>
      <c r="G120" s="17"/>
      <c r="H120" s="17"/>
      <c r="I120" s="17"/>
      <c r="J120" s="17"/>
      <c r="K120" s="17"/>
      <c r="L120" s="17"/>
      <c r="M120" s="17">
        <f>SUM(C120:L120)</f>
        <v>288</v>
      </c>
      <c r="N120" s="17">
        <f>IF(COUNT(C120:L120),AVERAGE(C120:L120)," ")</f>
        <v>96</v>
      </c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16" t="s">
        <v>102</v>
      </c>
      <c r="B121" s="18">
        <v>92</v>
      </c>
      <c r="C121" s="17">
        <v>96</v>
      </c>
      <c r="D121" s="26">
        <v>95</v>
      </c>
      <c r="E121" s="26">
        <v>94</v>
      </c>
      <c r="F121" s="26"/>
      <c r="G121" s="26"/>
      <c r="H121" s="26"/>
      <c r="I121" s="26"/>
      <c r="J121" s="26"/>
      <c r="K121" s="26"/>
      <c r="L121" s="26"/>
      <c r="M121" s="17">
        <f>SUM(C121:L121)</f>
        <v>285</v>
      </c>
      <c r="N121" s="17">
        <f>IF(COUNT(C121:L121),AVERAGE(C121:L121)," ")</f>
        <v>95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16" t="s">
        <v>103</v>
      </c>
      <c r="B122" s="18">
        <v>90.8</v>
      </c>
      <c r="C122" s="17">
        <v>92</v>
      </c>
      <c r="D122" s="26">
        <v>92</v>
      </c>
      <c r="E122" s="26">
        <v>90</v>
      </c>
      <c r="F122" s="26"/>
      <c r="G122" s="26"/>
      <c r="H122" s="26"/>
      <c r="I122" s="26"/>
      <c r="J122" s="26"/>
      <c r="K122" s="26"/>
      <c r="L122" s="26"/>
      <c r="M122" s="17">
        <f>SUM(C122:L122)</f>
        <v>274</v>
      </c>
      <c r="N122" s="17">
        <f>IF(COUNT(C122:L122),AVERAGE(C122:L122)," ")</f>
        <v>91.33333333333333</v>
      </c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6"/>
      <c r="B123" s="17">
        <f aca="true" t="shared" si="12" ref="B123:L123">SUM(B119:B122)</f>
        <v>369.1</v>
      </c>
      <c r="C123" s="17">
        <f t="shared" si="12"/>
        <v>378</v>
      </c>
      <c r="D123" s="17">
        <f t="shared" si="12"/>
        <v>370</v>
      </c>
      <c r="E123" s="17">
        <f t="shared" si="12"/>
        <v>377</v>
      </c>
      <c r="F123" s="17">
        <f t="shared" si="12"/>
        <v>0</v>
      </c>
      <c r="G123" s="17">
        <f t="shared" si="12"/>
        <v>0</v>
      </c>
      <c r="H123" s="17">
        <f t="shared" si="12"/>
        <v>0</v>
      </c>
      <c r="I123" s="17">
        <f t="shared" si="12"/>
        <v>0</v>
      </c>
      <c r="J123" s="17">
        <f t="shared" si="12"/>
        <v>0</v>
      </c>
      <c r="K123" s="17">
        <f t="shared" si="12"/>
        <v>0</v>
      </c>
      <c r="L123" s="17">
        <f t="shared" si="12"/>
        <v>0</v>
      </c>
      <c r="M123" s="17">
        <f>SUM(C123:L123)</f>
        <v>1125</v>
      </c>
      <c r="N123" s="17"/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6"/>
      <c r="B125" s="17"/>
      <c r="C125" s="17"/>
      <c r="D125" s="22" t="s">
        <v>7</v>
      </c>
      <c r="E125" s="19" t="s">
        <v>8</v>
      </c>
      <c r="F125" s="19" t="s">
        <v>9</v>
      </c>
      <c r="G125" s="19" t="s">
        <v>10</v>
      </c>
      <c r="H125" s="19" t="s">
        <v>11</v>
      </c>
      <c r="I125" s="19" t="s">
        <v>12</v>
      </c>
      <c r="J125" s="17"/>
      <c r="K125" s="17"/>
      <c r="L125" s="17"/>
      <c r="M125" s="17"/>
      <c r="N125" s="17"/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5" t="str">
        <f>+A118</f>
        <v>Helston B</v>
      </c>
      <c r="B126" s="17"/>
      <c r="C126" s="17"/>
      <c r="D126" s="26">
        <f>+J93</f>
        <v>3</v>
      </c>
      <c r="E126" s="26">
        <v>3</v>
      </c>
      <c r="F126" s="26">
        <v>0</v>
      </c>
      <c r="G126" s="26">
        <v>0</v>
      </c>
      <c r="H126" s="26">
        <f>+E126*2+F126</f>
        <v>6</v>
      </c>
      <c r="I126" s="26">
        <f>+M123</f>
        <v>1125</v>
      </c>
      <c r="J126" s="17"/>
      <c r="K126" s="17"/>
      <c r="L126" s="17"/>
      <c r="M126" s="17"/>
      <c r="N126" s="17"/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15" t="str">
        <f>+A106</f>
        <v>St. Austell B</v>
      </c>
      <c r="B127" s="17"/>
      <c r="C127" s="17"/>
      <c r="D127" s="26">
        <f>+J93</f>
        <v>3</v>
      </c>
      <c r="E127" s="26">
        <v>2</v>
      </c>
      <c r="F127" s="26">
        <v>0</v>
      </c>
      <c r="G127" s="26">
        <v>1</v>
      </c>
      <c r="H127" s="26">
        <f>+E127*2+F127</f>
        <v>4</v>
      </c>
      <c r="I127" s="26">
        <f>+M111</f>
        <v>1113</v>
      </c>
      <c r="J127" s="17"/>
      <c r="K127" s="17"/>
      <c r="L127" s="17"/>
      <c r="M127" s="17"/>
      <c r="N127" s="17"/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15" t="str">
        <f>+A100</f>
        <v>Bodmin B</v>
      </c>
      <c r="B128" s="17"/>
      <c r="C128" s="17"/>
      <c r="D128" s="26">
        <f>+J93</f>
        <v>3</v>
      </c>
      <c r="E128" s="26">
        <v>1</v>
      </c>
      <c r="F128" s="26">
        <v>0</v>
      </c>
      <c r="G128" s="26">
        <v>2</v>
      </c>
      <c r="H128" s="26">
        <f>+E128*2+F128</f>
        <v>2</v>
      </c>
      <c r="I128" s="26">
        <f>+M105</f>
        <v>1134</v>
      </c>
      <c r="J128" s="17"/>
      <c r="K128" s="17"/>
      <c r="L128" s="17"/>
      <c r="M128" s="17"/>
      <c r="N128" s="17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15" t="str">
        <f>+A112</f>
        <v>Hayle B</v>
      </c>
      <c r="B129" s="17"/>
      <c r="C129" s="17"/>
      <c r="D129" s="26">
        <f>+J93</f>
        <v>3</v>
      </c>
      <c r="E129" s="26">
        <v>0</v>
      </c>
      <c r="F129" s="26">
        <v>0</v>
      </c>
      <c r="G129" s="26">
        <v>3</v>
      </c>
      <c r="H129" s="26">
        <f>+E129*2+F129</f>
        <v>0</v>
      </c>
      <c r="I129" s="26">
        <f>+M117</f>
        <v>1100</v>
      </c>
      <c r="J129" s="17"/>
      <c r="K129" s="17"/>
      <c r="L129" s="17"/>
      <c r="M129" s="17"/>
      <c r="N129" s="17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71"/>
      <c r="B130" s="35"/>
      <c r="C130" s="35"/>
      <c r="D130" s="38"/>
      <c r="E130" s="38"/>
      <c r="F130" s="38"/>
      <c r="G130" s="38"/>
      <c r="H130" s="38"/>
      <c r="I130" s="38"/>
      <c r="J130" s="35"/>
      <c r="K130" s="35"/>
      <c r="L130" s="35"/>
      <c r="M130" s="35"/>
      <c r="N130" s="35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0:28" ht="12.75" customHeight="1">
      <c r="J131" s="35"/>
      <c r="K131" s="35"/>
      <c r="L131" s="35"/>
      <c r="M131" s="35"/>
      <c r="N131" s="35"/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8"/>
      <c r="B132" s="8"/>
      <c r="E132" s="48" t="s">
        <v>5</v>
      </c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8"/>
      <c r="B133" s="8"/>
      <c r="F133" s="48" t="s">
        <v>6</v>
      </c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5:28" ht="12.75" customHeight="1">
      <c r="E134" s="1"/>
      <c r="G134" s="48" t="s">
        <v>4</v>
      </c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7:28" ht="12.75" customHeight="1">
      <c r="G135" s="48" t="s">
        <v>38</v>
      </c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6:28" ht="12.75" customHeight="1">
      <c r="F136" s="48" t="s">
        <v>24</v>
      </c>
      <c r="J136" s="13">
        <v>4</v>
      </c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4:28" ht="12.75" customHeight="1">
      <c r="D137" s="4"/>
      <c r="E137" s="4"/>
      <c r="F137" s="2"/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2"/>
      <c r="B138" s="2" t="str">
        <f>+A143</f>
        <v>Bodmin B</v>
      </c>
      <c r="C138" s="9"/>
      <c r="D138" s="4"/>
      <c r="E138" s="4"/>
      <c r="F138" s="13">
        <f>+F149</f>
        <v>378</v>
      </c>
      <c r="H138" s="48" t="s">
        <v>151</v>
      </c>
      <c r="J138" s="2" t="str">
        <f>+A162</f>
        <v>Helston B</v>
      </c>
      <c r="L138" s="2"/>
      <c r="M138" s="2"/>
      <c r="N138" s="13">
        <f>+F167</f>
        <v>379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>
      <c r="A139" s="2"/>
      <c r="B139" s="2"/>
      <c r="C139" s="10"/>
      <c r="D139" s="4"/>
      <c r="E139" s="4"/>
      <c r="F139" s="2"/>
      <c r="H139" s="10"/>
      <c r="I139" s="2"/>
      <c r="J139" s="2"/>
      <c r="L139" s="2"/>
      <c r="M139" s="2"/>
      <c r="N139" s="2"/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6"/>
      <c r="B140" s="2" t="str">
        <f>+A150</f>
        <v>St. Austell B</v>
      </c>
      <c r="C140" s="11"/>
      <c r="D140" s="7"/>
      <c r="E140" s="7"/>
      <c r="F140" s="13">
        <f>+F155</f>
        <v>374</v>
      </c>
      <c r="H140" s="48" t="s">
        <v>150</v>
      </c>
      <c r="J140" s="10" t="str">
        <f>+A156</f>
        <v>Hayle B</v>
      </c>
      <c r="L140" s="5"/>
      <c r="M140" s="5"/>
      <c r="N140" s="13">
        <f>+F161</f>
        <v>372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6"/>
      <c r="B141" s="6"/>
      <c r="C141" s="11"/>
      <c r="D141" s="7"/>
      <c r="E141" s="7"/>
      <c r="F141" s="5"/>
      <c r="G141" s="5"/>
      <c r="H141" s="12"/>
      <c r="I141" s="5"/>
      <c r="J141" s="5"/>
      <c r="K141" s="5"/>
      <c r="L141" s="5"/>
      <c r="M141" s="5"/>
      <c r="N141" s="5"/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6"/>
      <c r="B142" s="4" t="s">
        <v>1</v>
      </c>
      <c r="C142" s="10" t="s">
        <v>3</v>
      </c>
      <c r="D142" s="7"/>
      <c r="E142" s="7"/>
      <c r="F142" s="5"/>
      <c r="G142" s="5"/>
      <c r="H142" s="12"/>
      <c r="I142" s="5"/>
      <c r="J142" s="5"/>
      <c r="K142" s="5"/>
      <c r="L142" s="5"/>
      <c r="M142" s="5"/>
      <c r="N142" s="5"/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3" t="s">
        <v>95</v>
      </c>
      <c r="B143" s="4" t="s">
        <v>0</v>
      </c>
      <c r="C143" s="7">
        <v>1</v>
      </c>
      <c r="D143" s="7">
        <v>2</v>
      </c>
      <c r="E143" s="7">
        <v>3</v>
      </c>
      <c r="F143" s="7">
        <v>4</v>
      </c>
      <c r="G143" s="7">
        <v>5</v>
      </c>
      <c r="H143" s="7">
        <v>6</v>
      </c>
      <c r="I143" s="7">
        <v>7</v>
      </c>
      <c r="J143" s="7">
        <v>8</v>
      </c>
      <c r="K143" s="7">
        <v>9</v>
      </c>
      <c r="L143" s="7">
        <v>10</v>
      </c>
      <c r="M143" s="14" t="s">
        <v>2</v>
      </c>
      <c r="N143" s="14" t="s">
        <v>0</v>
      </c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16" t="s">
        <v>104</v>
      </c>
      <c r="B144" s="18">
        <v>94.6</v>
      </c>
      <c r="C144" s="17">
        <v>93</v>
      </c>
      <c r="D144" s="17">
        <v>90</v>
      </c>
      <c r="E144" s="17">
        <v>94</v>
      </c>
      <c r="F144" s="17"/>
      <c r="G144" s="17"/>
      <c r="H144" s="17"/>
      <c r="I144" s="17"/>
      <c r="J144" s="17"/>
      <c r="K144" s="17"/>
      <c r="L144" s="17"/>
      <c r="M144" s="17">
        <f>SUM(C144:L144)</f>
        <v>277</v>
      </c>
      <c r="N144" s="17">
        <f>IF(COUNT(C144:L144),AVERAGE(C144:L144)," ")</f>
        <v>92.33333333333333</v>
      </c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16" t="s">
        <v>105</v>
      </c>
      <c r="B145" s="18">
        <v>94</v>
      </c>
      <c r="C145" s="17">
        <v>94</v>
      </c>
      <c r="D145" s="17">
        <v>97</v>
      </c>
      <c r="E145" s="17">
        <v>93</v>
      </c>
      <c r="F145" s="17">
        <v>97</v>
      </c>
      <c r="G145" s="17"/>
      <c r="H145" s="17"/>
      <c r="I145" s="17"/>
      <c r="J145" s="17"/>
      <c r="K145" s="17"/>
      <c r="L145" s="17"/>
      <c r="M145" s="17">
        <f>SUM(C145:L145)</f>
        <v>381</v>
      </c>
      <c r="N145" s="17">
        <f>IF(COUNT(C145:L145),AVERAGE(C145:L145)," ")</f>
        <v>95.25</v>
      </c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16" t="s">
        <v>106</v>
      </c>
      <c r="B146" s="18">
        <v>93.8</v>
      </c>
      <c r="C146" s="13">
        <v>100</v>
      </c>
      <c r="D146" s="26">
        <v>97</v>
      </c>
      <c r="E146" s="26">
        <v>94</v>
      </c>
      <c r="F146" s="26">
        <v>94</v>
      </c>
      <c r="G146" s="26"/>
      <c r="H146" s="26"/>
      <c r="I146" s="26"/>
      <c r="J146" s="26"/>
      <c r="K146" s="26"/>
      <c r="L146" s="26"/>
      <c r="M146" s="17">
        <f>SUM(C146:L146)</f>
        <v>385</v>
      </c>
      <c r="N146" s="17">
        <f>IF(COUNT(C146:L146),AVERAGE(C146:L146)," ")</f>
        <v>96.25</v>
      </c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16" t="s">
        <v>107</v>
      </c>
      <c r="B147" s="31">
        <v>92.9</v>
      </c>
      <c r="C147" s="17">
        <v>90</v>
      </c>
      <c r="D147" s="26">
        <v>95</v>
      </c>
      <c r="E147" s="26">
        <v>97</v>
      </c>
      <c r="F147" s="26">
        <v>92</v>
      </c>
      <c r="G147" s="26"/>
      <c r="H147" s="26"/>
      <c r="I147" s="26"/>
      <c r="J147" s="26"/>
      <c r="K147" s="26"/>
      <c r="L147" s="26"/>
      <c r="M147" s="17">
        <f>SUM(C147:L147)</f>
        <v>374</v>
      </c>
      <c r="N147" s="17">
        <f>IF(COUNT(C147:L147),AVERAGE(C147:L147)," ")</f>
        <v>93.5</v>
      </c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16" t="s">
        <v>161</v>
      </c>
      <c r="B148" s="31">
        <v>93.4</v>
      </c>
      <c r="C148" s="17"/>
      <c r="D148" s="26"/>
      <c r="E148" s="26"/>
      <c r="F148" s="26">
        <v>95</v>
      </c>
      <c r="G148" s="26"/>
      <c r="H148" s="26"/>
      <c r="I148" s="26"/>
      <c r="J148" s="26"/>
      <c r="K148" s="26"/>
      <c r="L148" s="26"/>
      <c r="M148" s="17"/>
      <c r="N148" s="17"/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16"/>
      <c r="B149" s="18">
        <f>SUM(B144:B148)</f>
        <v>468.69999999999993</v>
      </c>
      <c r="C149" s="17">
        <f aca="true" t="shared" si="13" ref="C149:L149">SUM(C144:C147)</f>
        <v>377</v>
      </c>
      <c r="D149" s="17">
        <f t="shared" si="13"/>
        <v>379</v>
      </c>
      <c r="E149" s="17">
        <f t="shared" si="13"/>
        <v>378</v>
      </c>
      <c r="F149" s="17">
        <f>SUM(F144:F148)</f>
        <v>378</v>
      </c>
      <c r="G149" s="17">
        <f t="shared" si="13"/>
        <v>0</v>
      </c>
      <c r="H149" s="17">
        <f t="shared" si="13"/>
        <v>0</v>
      </c>
      <c r="I149" s="17">
        <f t="shared" si="13"/>
        <v>0</v>
      </c>
      <c r="J149" s="17">
        <f t="shared" si="13"/>
        <v>0</v>
      </c>
      <c r="K149" s="17">
        <f t="shared" si="13"/>
        <v>0</v>
      </c>
      <c r="L149" s="17">
        <f t="shared" si="13"/>
        <v>0</v>
      </c>
      <c r="M149" s="17">
        <f>SUM(C149:L149)</f>
        <v>1512</v>
      </c>
      <c r="N149" s="17"/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29" t="s">
        <v>17</v>
      </c>
      <c r="B150" s="19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 t="str">
        <f>IF(COUNT(C150:L150),AVERAGE(C150:L150)," ")</f>
        <v> 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16" t="s">
        <v>108</v>
      </c>
      <c r="B151" s="18">
        <v>95.4</v>
      </c>
      <c r="C151" s="17">
        <v>96</v>
      </c>
      <c r="D151" s="17">
        <v>94</v>
      </c>
      <c r="E151" s="17">
        <v>96</v>
      </c>
      <c r="F151" s="17">
        <v>97</v>
      </c>
      <c r="G151" s="17"/>
      <c r="H151" s="17"/>
      <c r="I151" s="17"/>
      <c r="J151" s="17"/>
      <c r="K151" s="17"/>
      <c r="L151" s="17"/>
      <c r="M151" s="17">
        <f>SUM(C151:L151)</f>
        <v>383</v>
      </c>
      <c r="N151" s="17">
        <f>IF(COUNT(C151:L151),AVERAGE(C151:L151)," ")</f>
        <v>95.75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16" t="s">
        <v>109</v>
      </c>
      <c r="B152" s="18">
        <v>93</v>
      </c>
      <c r="C152" s="17">
        <v>88</v>
      </c>
      <c r="D152" s="17">
        <v>93</v>
      </c>
      <c r="E152" s="17">
        <v>94</v>
      </c>
      <c r="F152" s="17">
        <v>93</v>
      </c>
      <c r="G152" s="17"/>
      <c r="H152" s="17"/>
      <c r="I152" s="17"/>
      <c r="J152" s="17"/>
      <c r="K152" s="17"/>
      <c r="L152" s="17"/>
      <c r="M152" s="17">
        <f>SUM(C152:L152)</f>
        <v>368</v>
      </c>
      <c r="N152" s="17">
        <f>IF(COUNT(C152:L152),AVERAGE(C152:L152)," ")</f>
        <v>92</v>
      </c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16" t="s">
        <v>110</v>
      </c>
      <c r="B153" s="18">
        <v>92.7</v>
      </c>
      <c r="C153" s="17">
        <v>93</v>
      </c>
      <c r="D153" s="26">
        <v>91</v>
      </c>
      <c r="E153" s="26">
        <v>95</v>
      </c>
      <c r="F153" s="26">
        <v>93</v>
      </c>
      <c r="G153" s="26"/>
      <c r="H153" s="26"/>
      <c r="I153" s="26"/>
      <c r="J153" s="26"/>
      <c r="K153" s="26"/>
      <c r="L153" s="26"/>
      <c r="M153" s="17">
        <f>SUM(C153:L153)</f>
        <v>372</v>
      </c>
      <c r="N153" s="17">
        <f>IF(COUNT(C153:L153),AVERAGE(C153:L153)," ")</f>
        <v>93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16" t="s">
        <v>111</v>
      </c>
      <c r="B154" s="18">
        <v>91</v>
      </c>
      <c r="C154" s="17">
        <v>91</v>
      </c>
      <c r="D154" s="26">
        <v>88</v>
      </c>
      <c r="E154" s="26">
        <v>94</v>
      </c>
      <c r="F154" s="26">
        <v>91</v>
      </c>
      <c r="G154" s="26"/>
      <c r="H154" s="26"/>
      <c r="I154" s="26"/>
      <c r="J154" s="26"/>
      <c r="K154" s="26"/>
      <c r="L154" s="26"/>
      <c r="M154" s="17">
        <f>SUM(C154:L154)</f>
        <v>364</v>
      </c>
      <c r="N154" s="17">
        <f>IF(COUNT(C154:L154),AVERAGE(C154:L154)," ")</f>
        <v>91</v>
      </c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23"/>
      <c r="B155" s="22">
        <f aca="true" t="shared" si="14" ref="B155:L155">SUM(B151:B154)</f>
        <v>372.1</v>
      </c>
      <c r="C155" s="17">
        <f t="shared" si="14"/>
        <v>368</v>
      </c>
      <c r="D155" s="17">
        <f t="shared" si="14"/>
        <v>366</v>
      </c>
      <c r="E155" s="17">
        <f t="shared" si="14"/>
        <v>379</v>
      </c>
      <c r="F155" s="17">
        <f t="shared" si="14"/>
        <v>374</v>
      </c>
      <c r="G155" s="17">
        <f t="shared" si="14"/>
        <v>0</v>
      </c>
      <c r="H155" s="17">
        <f t="shared" si="14"/>
        <v>0</v>
      </c>
      <c r="I155" s="17">
        <f t="shared" si="14"/>
        <v>0</v>
      </c>
      <c r="J155" s="17">
        <f t="shared" si="14"/>
        <v>0</v>
      </c>
      <c r="K155" s="17">
        <f t="shared" si="14"/>
        <v>0</v>
      </c>
      <c r="L155" s="17">
        <f t="shared" si="14"/>
        <v>0</v>
      </c>
      <c r="M155" s="17">
        <f>SUM(C155:L155)</f>
        <v>1487</v>
      </c>
      <c r="N155" s="17"/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29" t="s">
        <v>20</v>
      </c>
      <c r="B156" s="90" t="s">
        <v>153</v>
      </c>
      <c r="C156" s="89"/>
      <c r="D156" s="89"/>
      <c r="E156" s="89"/>
      <c r="F156" s="17"/>
      <c r="G156" s="17"/>
      <c r="H156" s="17"/>
      <c r="I156" s="17"/>
      <c r="J156" s="17"/>
      <c r="K156" s="17"/>
      <c r="L156" s="17"/>
      <c r="M156" s="17"/>
      <c r="N156" s="17" t="str">
        <f>IF(COUNT(C156:L156),AVERAGE(C156:L156)," ")</f>
        <v> 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16" t="s">
        <v>96</v>
      </c>
      <c r="B157" s="17">
        <v>94.3</v>
      </c>
      <c r="C157" s="89">
        <v>95</v>
      </c>
      <c r="D157" s="17">
        <v>94</v>
      </c>
      <c r="E157" s="17">
        <v>92</v>
      </c>
      <c r="F157" s="17">
        <v>97</v>
      </c>
      <c r="G157" s="17"/>
      <c r="H157" s="17"/>
      <c r="I157" s="17"/>
      <c r="J157" s="17"/>
      <c r="K157" s="17"/>
      <c r="L157" s="17"/>
      <c r="M157" s="17">
        <f>SUM(C157:L157)</f>
        <v>378</v>
      </c>
      <c r="N157" s="17">
        <f>IF(COUNT(C157:L157),AVERAGE(C157:L157)," ")</f>
        <v>94.5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16" t="s">
        <v>97</v>
      </c>
      <c r="B158" s="5">
        <v>93.3</v>
      </c>
      <c r="C158" s="17">
        <v>91</v>
      </c>
      <c r="D158" s="17">
        <v>92</v>
      </c>
      <c r="E158" s="17">
        <v>91</v>
      </c>
      <c r="F158" s="17">
        <v>95</v>
      </c>
      <c r="G158" s="17"/>
      <c r="H158" s="17"/>
      <c r="I158" s="17"/>
      <c r="J158" s="17"/>
      <c r="K158" s="17"/>
      <c r="L158" s="17"/>
      <c r="M158" s="17">
        <f>SUM(C158:L158)</f>
        <v>369</v>
      </c>
      <c r="N158" s="17">
        <f>IF(COUNT(C158:L158),AVERAGE(C158:L158)," ")</f>
        <v>92.25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16" t="s">
        <v>98</v>
      </c>
      <c r="B159" s="18">
        <v>92.8</v>
      </c>
      <c r="C159" s="17">
        <v>85</v>
      </c>
      <c r="D159" s="26">
        <v>90</v>
      </c>
      <c r="E159" s="26">
        <v>93</v>
      </c>
      <c r="F159" s="26">
        <v>92</v>
      </c>
      <c r="G159" s="26"/>
      <c r="H159" s="26"/>
      <c r="I159" s="26"/>
      <c r="J159" s="26"/>
      <c r="K159" s="26"/>
      <c r="L159" s="26"/>
      <c r="M159" s="17">
        <f>SUM(C159:L159)</f>
        <v>360</v>
      </c>
      <c r="N159" s="17">
        <f>IF(COUNT(C159:L159),AVERAGE(C159:L159)," ")</f>
        <v>90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16" t="s">
        <v>99</v>
      </c>
      <c r="B160" s="18">
        <v>90</v>
      </c>
      <c r="C160" s="17">
        <v>92</v>
      </c>
      <c r="D160" s="26">
        <v>92</v>
      </c>
      <c r="E160" s="26">
        <v>93</v>
      </c>
      <c r="F160" s="26">
        <v>88</v>
      </c>
      <c r="G160" s="26"/>
      <c r="H160" s="26"/>
      <c r="I160" s="26"/>
      <c r="J160" s="26"/>
      <c r="K160" s="26"/>
      <c r="L160" s="26"/>
      <c r="M160" s="17">
        <f>SUM(C160:L160)</f>
        <v>365</v>
      </c>
      <c r="N160" s="17">
        <f>IF(COUNT(C160:L160),AVERAGE(C160:L160)," ")</f>
        <v>91.25</v>
      </c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16"/>
      <c r="B161" s="17">
        <f aca="true" t="shared" si="15" ref="B161:L161">SUM(B157:B160)</f>
        <v>370.4</v>
      </c>
      <c r="C161" s="17">
        <f t="shared" si="15"/>
        <v>363</v>
      </c>
      <c r="D161" s="17">
        <f t="shared" si="15"/>
        <v>368</v>
      </c>
      <c r="E161" s="17">
        <f t="shared" si="15"/>
        <v>369</v>
      </c>
      <c r="F161" s="17">
        <f t="shared" si="15"/>
        <v>372</v>
      </c>
      <c r="G161" s="17">
        <f t="shared" si="15"/>
        <v>0</v>
      </c>
      <c r="H161" s="17">
        <f t="shared" si="15"/>
        <v>0</v>
      </c>
      <c r="I161" s="17">
        <f t="shared" si="15"/>
        <v>0</v>
      </c>
      <c r="J161" s="17">
        <f t="shared" si="15"/>
        <v>0</v>
      </c>
      <c r="K161" s="17">
        <f t="shared" si="15"/>
        <v>0</v>
      </c>
      <c r="L161" s="17">
        <f t="shared" si="15"/>
        <v>0</v>
      </c>
      <c r="M161" s="17">
        <f>SUM(C161:L161)</f>
        <v>1472</v>
      </c>
      <c r="N161" s="17"/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29" t="s">
        <v>14</v>
      </c>
      <c r="B162" s="19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 t="str">
        <f>IF(COUNT(C162:L162),AVERAGE(C162:L162)," ")</f>
        <v> 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16" t="s">
        <v>100</v>
      </c>
      <c r="B163" s="17">
        <v>93.9</v>
      </c>
      <c r="C163" s="17">
        <v>94</v>
      </c>
      <c r="D163" s="17">
        <v>87</v>
      </c>
      <c r="E163" s="17">
        <v>97</v>
      </c>
      <c r="F163" s="17">
        <v>96</v>
      </c>
      <c r="G163" s="17"/>
      <c r="H163" s="17"/>
      <c r="I163" s="17"/>
      <c r="J163" s="17"/>
      <c r="K163" s="17"/>
      <c r="L163" s="17"/>
      <c r="M163" s="17">
        <f>SUM(C163:L163)</f>
        <v>374</v>
      </c>
      <c r="N163" s="17">
        <f>IF(COUNT(C163:L163),AVERAGE(C163:L163)," ")</f>
        <v>93.5</v>
      </c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16" t="s">
        <v>101</v>
      </c>
      <c r="B164" s="17">
        <v>92.4</v>
      </c>
      <c r="C164" s="17">
        <v>96</v>
      </c>
      <c r="D164" s="17">
        <v>96</v>
      </c>
      <c r="E164" s="17">
        <v>96</v>
      </c>
      <c r="F164" s="17">
        <v>95</v>
      </c>
      <c r="G164" s="17"/>
      <c r="H164" s="17"/>
      <c r="I164" s="17"/>
      <c r="J164" s="17"/>
      <c r="K164" s="17"/>
      <c r="L164" s="17"/>
      <c r="M164" s="17">
        <f>SUM(C164:L164)</f>
        <v>383</v>
      </c>
      <c r="N164" s="17">
        <f>IF(COUNT(C164:L164),AVERAGE(C164:L164)," ")</f>
        <v>95.75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16" t="s">
        <v>102</v>
      </c>
      <c r="B165" s="18">
        <v>92</v>
      </c>
      <c r="C165" s="17">
        <v>96</v>
      </c>
      <c r="D165" s="26">
        <v>95</v>
      </c>
      <c r="E165" s="26">
        <v>94</v>
      </c>
      <c r="F165" s="26">
        <v>95</v>
      </c>
      <c r="G165" s="26"/>
      <c r="H165" s="26"/>
      <c r="I165" s="26"/>
      <c r="J165" s="26"/>
      <c r="K165" s="26"/>
      <c r="L165" s="26"/>
      <c r="M165" s="17">
        <f>SUM(C165:L165)</f>
        <v>380</v>
      </c>
      <c r="N165" s="17">
        <f>IF(COUNT(C165:L165),AVERAGE(C165:L165)," ")</f>
        <v>95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16" t="s">
        <v>103</v>
      </c>
      <c r="B166" s="18">
        <v>90.8</v>
      </c>
      <c r="C166" s="17">
        <v>92</v>
      </c>
      <c r="D166" s="26">
        <v>92</v>
      </c>
      <c r="E166" s="26">
        <v>90</v>
      </c>
      <c r="F166" s="26">
        <v>93</v>
      </c>
      <c r="G166" s="26"/>
      <c r="H166" s="26"/>
      <c r="I166" s="26"/>
      <c r="J166" s="26"/>
      <c r="K166" s="26"/>
      <c r="L166" s="26"/>
      <c r="M166" s="17">
        <f>SUM(C166:L166)</f>
        <v>367</v>
      </c>
      <c r="N166" s="17">
        <f>IF(COUNT(C166:L166),AVERAGE(C166:L166)," ")</f>
        <v>91.75</v>
      </c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6"/>
      <c r="B167" s="17">
        <f aca="true" t="shared" si="16" ref="B167:L167">SUM(B163:B166)</f>
        <v>369.1</v>
      </c>
      <c r="C167" s="17">
        <f t="shared" si="16"/>
        <v>378</v>
      </c>
      <c r="D167" s="17">
        <f t="shared" si="16"/>
        <v>370</v>
      </c>
      <c r="E167" s="17">
        <f t="shared" si="16"/>
        <v>377</v>
      </c>
      <c r="F167" s="17">
        <f t="shared" si="16"/>
        <v>379</v>
      </c>
      <c r="G167" s="17">
        <f t="shared" si="16"/>
        <v>0</v>
      </c>
      <c r="H167" s="17">
        <f t="shared" si="16"/>
        <v>0</v>
      </c>
      <c r="I167" s="17">
        <f t="shared" si="16"/>
        <v>0</v>
      </c>
      <c r="J167" s="17">
        <f t="shared" si="16"/>
        <v>0</v>
      </c>
      <c r="K167" s="17">
        <f t="shared" si="16"/>
        <v>0</v>
      </c>
      <c r="L167" s="17">
        <f t="shared" si="16"/>
        <v>0</v>
      </c>
      <c r="M167" s="17">
        <f>SUM(C167:L167)</f>
        <v>1504</v>
      </c>
      <c r="N167" s="17"/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6"/>
      <c r="B169" s="17"/>
      <c r="C169" s="17"/>
      <c r="D169" s="22" t="s">
        <v>7</v>
      </c>
      <c r="E169" s="19" t="s">
        <v>8</v>
      </c>
      <c r="F169" s="19" t="s">
        <v>9</v>
      </c>
      <c r="G169" s="19" t="s">
        <v>10</v>
      </c>
      <c r="H169" s="19" t="s">
        <v>11</v>
      </c>
      <c r="I169" s="19" t="s">
        <v>12</v>
      </c>
      <c r="J169" s="17"/>
      <c r="K169" s="17"/>
      <c r="L169" s="17"/>
      <c r="M169" s="17"/>
      <c r="N169" s="17"/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5" t="str">
        <f>+A162</f>
        <v>Helston B</v>
      </c>
      <c r="B170" s="17"/>
      <c r="C170" s="17"/>
      <c r="D170" s="26">
        <f>+J136</f>
        <v>4</v>
      </c>
      <c r="E170" s="26">
        <v>4</v>
      </c>
      <c r="F170" s="26">
        <v>0</v>
      </c>
      <c r="G170" s="26">
        <v>0</v>
      </c>
      <c r="H170" s="26">
        <f>+E170*2+F170</f>
        <v>8</v>
      </c>
      <c r="I170" s="26">
        <f>+M167</f>
        <v>1504</v>
      </c>
      <c r="J170" s="17"/>
      <c r="K170" s="17"/>
      <c r="L170" s="17"/>
      <c r="M170" s="17"/>
      <c r="N170" s="17"/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5" t="str">
        <f>+A150</f>
        <v>St. Austell B</v>
      </c>
      <c r="B171" s="17"/>
      <c r="C171" s="17"/>
      <c r="D171" s="26">
        <f>+J136</f>
        <v>4</v>
      </c>
      <c r="E171" s="26">
        <v>3</v>
      </c>
      <c r="F171" s="26">
        <v>0</v>
      </c>
      <c r="G171" s="26">
        <v>1</v>
      </c>
      <c r="H171" s="26">
        <f>+E171*2+F171</f>
        <v>6</v>
      </c>
      <c r="I171" s="26">
        <f>+M155</f>
        <v>1487</v>
      </c>
      <c r="J171" s="17"/>
      <c r="K171" s="17"/>
      <c r="L171" s="17"/>
      <c r="M171" s="17"/>
      <c r="N171" s="17"/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15" t="str">
        <f>+A143</f>
        <v>Bodmin B</v>
      </c>
      <c r="B172" s="17"/>
      <c r="C172" s="17"/>
      <c r="D172" s="26">
        <f>+J136</f>
        <v>4</v>
      </c>
      <c r="E172" s="26">
        <v>1</v>
      </c>
      <c r="F172" s="26">
        <v>0</v>
      </c>
      <c r="G172" s="26">
        <v>3</v>
      </c>
      <c r="H172" s="26">
        <f>+E172*2+F172</f>
        <v>2</v>
      </c>
      <c r="I172" s="26">
        <f>+M149</f>
        <v>1512</v>
      </c>
      <c r="J172" s="17"/>
      <c r="K172" s="17"/>
      <c r="L172" s="17"/>
      <c r="M172" s="17"/>
      <c r="N172" s="17"/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15" t="str">
        <f>+A156</f>
        <v>Hayle B</v>
      </c>
      <c r="B173" s="17"/>
      <c r="C173" s="17"/>
      <c r="D173" s="26">
        <f>+J136</f>
        <v>4</v>
      </c>
      <c r="E173" s="26">
        <v>0</v>
      </c>
      <c r="F173" s="26">
        <v>0</v>
      </c>
      <c r="G173" s="26">
        <v>4</v>
      </c>
      <c r="H173" s="26">
        <f>+E173*2+F173</f>
        <v>0</v>
      </c>
      <c r="I173" s="26">
        <f>+M161</f>
        <v>1472</v>
      </c>
      <c r="J173" s="17"/>
      <c r="K173" s="17"/>
      <c r="L173" s="17"/>
      <c r="M173" s="17"/>
      <c r="N173" s="17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59"/>
      <c r="B174" s="35"/>
      <c r="C174" s="35"/>
      <c r="D174" s="70"/>
      <c r="E174" s="44"/>
      <c r="F174" s="44"/>
      <c r="G174" s="44"/>
      <c r="H174" s="44"/>
      <c r="I174" s="44"/>
      <c r="J174" s="35"/>
      <c r="K174" s="35"/>
      <c r="L174" s="35"/>
      <c r="M174" s="35"/>
      <c r="N174" s="35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71"/>
      <c r="B175" s="35"/>
      <c r="C175" s="35"/>
      <c r="D175" s="38"/>
      <c r="E175" s="38"/>
      <c r="F175" s="38"/>
      <c r="G175" s="38"/>
      <c r="H175" s="38"/>
      <c r="I175" s="38"/>
      <c r="J175" s="35"/>
      <c r="K175" s="35"/>
      <c r="L175" s="35"/>
      <c r="M175" s="35"/>
      <c r="N175" s="35"/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0:28" ht="12.75" customHeight="1">
      <c r="J176" s="35"/>
      <c r="K176" s="35"/>
      <c r="L176" s="35"/>
      <c r="M176" s="35"/>
      <c r="N176" s="35"/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>
      <c r="A177" s="8"/>
      <c r="B177" s="8"/>
      <c r="E177" s="48" t="s">
        <v>5</v>
      </c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>
      <c r="A178" s="8"/>
      <c r="B178" s="8"/>
      <c r="F178" s="48" t="s">
        <v>6</v>
      </c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5:28" ht="12.75" customHeight="1">
      <c r="E179" s="1"/>
      <c r="G179" s="48" t="s">
        <v>4</v>
      </c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7:28" ht="12.75" customHeight="1">
      <c r="G180" s="48" t="s">
        <v>38</v>
      </c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6:28" ht="12.75" customHeight="1">
      <c r="F181" s="48" t="s">
        <v>24</v>
      </c>
      <c r="J181" s="13">
        <v>5</v>
      </c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4:28" ht="12.75" customHeight="1">
      <c r="D182" s="4"/>
      <c r="E182" s="4"/>
      <c r="F182" s="2"/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>
      <c r="A183" s="2"/>
      <c r="B183" s="2" t="str">
        <f>+A188</f>
        <v>Bodmin B</v>
      </c>
      <c r="C183" s="9"/>
      <c r="D183" s="4"/>
      <c r="E183" s="4"/>
      <c r="F183" s="13">
        <f>+G194</f>
        <v>371</v>
      </c>
      <c r="H183" s="48" t="s">
        <v>151</v>
      </c>
      <c r="J183" s="10" t="str">
        <f>+A201</f>
        <v>Hayle B</v>
      </c>
      <c r="L183" s="5"/>
      <c r="M183" s="5"/>
      <c r="N183" s="13">
        <f>+G206</f>
        <v>378</v>
      </c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>
      <c r="A184" s="2"/>
      <c r="B184" s="2"/>
      <c r="C184" s="10"/>
      <c r="D184" s="4"/>
      <c r="E184" s="4"/>
      <c r="F184" s="2"/>
      <c r="H184" s="10"/>
      <c r="I184" s="2"/>
      <c r="J184" s="2"/>
      <c r="L184" s="2"/>
      <c r="M184" s="2"/>
      <c r="N184" s="2"/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>
      <c r="A185" s="6"/>
      <c r="B185" s="2" t="str">
        <f>+A195</f>
        <v>St. Austell B</v>
      </c>
      <c r="C185" s="11"/>
      <c r="D185" s="7"/>
      <c r="E185" s="7"/>
      <c r="F185" s="13">
        <f>+G200</f>
        <v>369</v>
      </c>
      <c r="H185" s="48" t="s">
        <v>151</v>
      </c>
      <c r="J185" s="2" t="str">
        <f>+A207</f>
        <v>Helston B</v>
      </c>
      <c r="L185" s="2"/>
      <c r="M185" s="2"/>
      <c r="N185" s="13">
        <f>+G212</f>
        <v>372</v>
      </c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6"/>
      <c r="B186" s="6"/>
      <c r="C186" s="11"/>
      <c r="D186" s="7"/>
      <c r="E186" s="7"/>
      <c r="F186" s="5"/>
      <c r="G186" s="5"/>
      <c r="H186" s="12"/>
      <c r="I186" s="5"/>
      <c r="J186" s="5"/>
      <c r="K186" s="5"/>
      <c r="L186" s="5"/>
      <c r="M186" s="5"/>
      <c r="N186" s="5"/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>
      <c r="A187" s="6"/>
      <c r="B187" s="4" t="s">
        <v>1</v>
      </c>
      <c r="C187" s="10" t="s">
        <v>3</v>
      </c>
      <c r="D187" s="7"/>
      <c r="E187" s="7"/>
      <c r="F187" s="5"/>
      <c r="G187" s="5"/>
      <c r="H187" s="12"/>
      <c r="I187" s="5"/>
      <c r="J187" s="5"/>
      <c r="K187" s="5"/>
      <c r="L187" s="5"/>
      <c r="M187" s="5"/>
      <c r="N187" s="5"/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3" t="s">
        <v>95</v>
      </c>
      <c r="B188" s="4" t="s">
        <v>0</v>
      </c>
      <c r="C188" s="7">
        <v>1</v>
      </c>
      <c r="D188" s="7">
        <v>2</v>
      </c>
      <c r="E188" s="7">
        <v>3</v>
      </c>
      <c r="F188" s="7">
        <v>4</v>
      </c>
      <c r="G188" s="7">
        <v>5</v>
      </c>
      <c r="H188" s="7">
        <v>6</v>
      </c>
      <c r="I188" s="7">
        <v>7</v>
      </c>
      <c r="J188" s="7">
        <v>8</v>
      </c>
      <c r="K188" s="7">
        <v>9</v>
      </c>
      <c r="L188" s="7">
        <v>10</v>
      </c>
      <c r="M188" s="14" t="s">
        <v>2</v>
      </c>
      <c r="N188" s="14" t="s">
        <v>0</v>
      </c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16" t="s">
        <v>104</v>
      </c>
      <c r="B189" s="18">
        <v>94.6</v>
      </c>
      <c r="C189" s="17">
        <v>93</v>
      </c>
      <c r="D189" s="17">
        <v>90</v>
      </c>
      <c r="E189" s="17">
        <v>94</v>
      </c>
      <c r="F189" s="17"/>
      <c r="G189" s="17"/>
      <c r="H189" s="17"/>
      <c r="I189" s="17"/>
      <c r="J189" s="17"/>
      <c r="K189" s="17"/>
      <c r="L189" s="17"/>
      <c r="M189" s="17">
        <f>SUM(C189:L189)</f>
        <v>277</v>
      </c>
      <c r="N189" s="17">
        <f>IF(COUNT(C189:L189),AVERAGE(C189:L189)," ")</f>
        <v>92.33333333333333</v>
      </c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16" t="s">
        <v>105</v>
      </c>
      <c r="B190" s="18">
        <v>94</v>
      </c>
      <c r="C190" s="17">
        <v>94</v>
      </c>
      <c r="D190" s="17">
        <v>97</v>
      </c>
      <c r="E190" s="17">
        <v>93</v>
      </c>
      <c r="F190" s="17">
        <v>97</v>
      </c>
      <c r="G190" s="17">
        <v>94</v>
      </c>
      <c r="H190" s="17"/>
      <c r="I190" s="17"/>
      <c r="J190" s="17"/>
      <c r="K190" s="17"/>
      <c r="L190" s="17"/>
      <c r="M190" s="17">
        <f>SUM(C190:L190)</f>
        <v>475</v>
      </c>
      <c r="N190" s="17">
        <f>IF(COUNT(C190:L190),AVERAGE(C190:L190)," ")</f>
        <v>95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16" t="s">
        <v>106</v>
      </c>
      <c r="B191" s="18">
        <v>93.8</v>
      </c>
      <c r="C191" s="13">
        <v>100</v>
      </c>
      <c r="D191" s="26">
        <v>97</v>
      </c>
      <c r="E191" s="26">
        <v>94</v>
      </c>
      <c r="F191" s="26">
        <v>94</v>
      </c>
      <c r="G191" s="26">
        <v>94</v>
      </c>
      <c r="H191" s="26"/>
      <c r="I191" s="26"/>
      <c r="J191" s="26"/>
      <c r="K191" s="26"/>
      <c r="L191" s="26"/>
      <c r="M191" s="17">
        <f>SUM(C191:L191)</f>
        <v>479</v>
      </c>
      <c r="N191" s="17">
        <f>IF(COUNT(C191:L191),AVERAGE(C191:L191)," ")</f>
        <v>95.8</v>
      </c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16" t="s">
        <v>107</v>
      </c>
      <c r="B192" s="31">
        <v>92.9</v>
      </c>
      <c r="C192" s="17">
        <v>90</v>
      </c>
      <c r="D192" s="26">
        <v>95</v>
      </c>
      <c r="E192" s="26">
        <v>97</v>
      </c>
      <c r="F192" s="26">
        <v>92</v>
      </c>
      <c r="G192" s="26">
        <v>90</v>
      </c>
      <c r="H192" s="26"/>
      <c r="I192" s="26"/>
      <c r="J192" s="26"/>
      <c r="K192" s="26"/>
      <c r="L192" s="26"/>
      <c r="M192" s="17">
        <f>SUM(C192:L192)</f>
        <v>464</v>
      </c>
      <c r="N192" s="17">
        <f>IF(COUNT(C192:L192),AVERAGE(C192:L192)," ")</f>
        <v>92.8</v>
      </c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16" t="s">
        <v>161</v>
      </c>
      <c r="B193" s="31">
        <v>93.4</v>
      </c>
      <c r="C193" s="17"/>
      <c r="D193" s="26"/>
      <c r="E193" s="26"/>
      <c r="F193" s="26">
        <v>95</v>
      </c>
      <c r="G193" s="26">
        <v>93</v>
      </c>
      <c r="H193" s="26"/>
      <c r="I193" s="26"/>
      <c r="J193" s="26"/>
      <c r="K193" s="26"/>
      <c r="L193" s="26"/>
      <c r="M193" s="17"/>
      <c r="N193" s="17"/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16"/>
      <c r="B194" s="18">
        <f>SUM(B189:B193)</f>
        <v>468.69999999999993</v>
      </c>
      <c r="C194" s="17">
        <f>SUM(C189:C192)</f>
        <v>377</v>
      </c>
      <c r="D194" s="17">
        <f>SUM(D189:D192)</f>
        <v>379</v>
      </c>
      <c r="E194" s="17">
        <f>SUM(E189:E192)</f>
        <v>378</v>
      </c>
      <c r="F194" s="17">
        <f>SUM(F189:F193)</f>
        <v>378</v>
      </c>
      <c r="G194" s="17">
        <f aca="true" t="shared" si="17" ref="G194:L194">SUM(G189:G193)</f>
        <v>371</v>
      </c>
      <c r="H194" s="17">
        <f t="shared" si="17"/>
        <v>0</v>
      </c>
      <c r="I194" s="17">
        <f t="shared" si="17"/>
        <v>0</v>
      </c>
      <c r="J194" s="17">
        <f t="shared" si="17"/>
        <v>0</v>
      </c>
      <c r="K194" s="17">
        <f t="shared" si="17"/>
        <v>0</v>
      </c>
      <c r="L194" s="17">
        <f t="shared" si="17"/>
        <v>0</v>
      </c>
      <c r="M194" s="17">
        <f>SUM(C194:L194)</f>
        <v>1883</v>
      </c>
      <c r="N194" s="17"/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29" t="s">
        <v>17</v>
      </c>
      <c r="B195" s="19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 t="str">
        <f>IF(COUNT(C195:L195),AVERAGE(C195:L195)," ")</f>
        <v> </v>
      </c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16" t="s">
        <v>108</v>
      </c>
      <c r="B196" s="18">
        <v>95.4</v>
      </c>
      <c r="C196" s="17">
        <v>96</v>
      </c>
      <c r="D196" s="17">
        <v>94</v>
      </c>
      <c r="E196" s="17">
        <v>96</v>
      </c>
      <c r="F196" s="17">
        <v>97</v>
      </c>
      <c r="G196" s="17">
        <v>94</v>
      </c>
      <c r="H196" s="17"/>
      <c r="I196" s="17"/>
      <c r="J196" s="17"/>
      <c r="K196" s="17"/>
      <c r="L196" s="17"/>
      <c r="M196" s="17">
        <f>SUM(C196:L196)</f>
        <v>477</v>
      </c>
      <c r="N196" s="17">
        <f>IF(COUNT(C196:L196),AVERAGE(C196:L196)," ")</f>
        <v>95.4</v>
      </c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16" t="s">
        <v>109</v>
      </c>
      <c r="B197" s="18">
        <v>93</v>
      </c>
      <c r="C197" s="17">
        <v>88</v>
      </c>
      <c r="D197" s="17">
        <v>93</v>
      </c>
      <c r="E197" s="17">
        <v>94</v>
      </c>
      <c r="F197" s="17">
        <v>93</v>
      </c>
      <c r="G197" s="17">
        <v>92</v>
      </c>
      <c r="H197" s="17"/>
      <c r="I197" s="17"/>
      <c r="J197" s="17"/>
      <c r="K197" s="17"/>
      <c r="L197" s="17"/>
      <c r="M197" s="17">
        <f>SUM(C197:L197)</f>
        <v>460</v>
      </c>
      <c r="N197" s="17">
        <f>IF(COUNT(C197:L197),AVERAGE(C197:L197)," ")</f>
        <v>92</v>
      </c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16" t="s">
        <v>110</v>
      </c>
      <c r="B198" s="18">
        <v>92.7</v>
      </c>
      <c r="C198" s="17">
        <v>93</v>
      </c>
      <c r="D198" s="26">
        <v>91</v>
      </c>
      <c r="E198" s="26">
        <v>95</v>
      </c>
      <c r="F198" s="26">
        <v>93</v>
      </c>
      <c r="G198" s="26">
        <v>93</v>
      </c>
      <c r="H198" s="26"/>
      <c r="I198" s="26"/>
      <c r="J198" s="26"/>
      <c r="K198" s="26"/>
      <c r="L198" s="26"/>
      <c r="M198" s="17">
        <f>SUM(C198:L198)</f>
        <v>465</v>
      </c>
      <c r="N198" s="17">
        <f>IF(COUNT(C198:L198),AVERAGE(C198:L198)," ")</f>
        <v>93</v>
      </c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16" t="s">
        <v>111</v>
      </c>
      <c r="B199" s="18">
        <v>91</v>
      </c>
      <c r="C199" s="17">
        <v>91</v>
      </c>
      <c r="D199" s="26">
        <v>88</v>
      </c>
      <c r="E199" s="26">
        <v>94</v>
      </c>
      <c r="F199" s="26">
        <v>91</v>
      </c>
      <c r="G199" s="26">
        <v>90</v>
      </c>
      <c r="H199" s="26"/>
      <c r="I199" s="26"/>
      <c r="J199" s="26"/>
      <c r="K199" s="26"/>
      <c r="L199" s="26"/>
      <c r="M199" s="17">
        <f>SUM(C199:L199)</f>
        <v>454</v>
      </c>
      <c r="N199" s="17">
        <f>IF(COUNT(C199:L199),AVERAGE(C199:L199)," ")</f>
        <v>90.8</v>
      </c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>
      <c r="A200" s="23"/>
      <c r="B200" s="22">
        <f aca="true" t="shared" si="18" ref="B200:L200">SUM(B196:B199)</f>
        <v>372.1</v>
      </c>
      <c r="C200" s="17">
        <f t="shared" si="18"/>
        <v>368</v>
      </c>
      <c r="D200" s="17">
        <f t="shared" si="18"/>
        <v>366</v>
      </c>
      <c r="E200" s="17">
        <f t="shared" si="18"/>
        <v>379</v>
      </c>
      <c r="F200" s="17">
        <f t="shared" si="18"/>
        <v>374</v>
      </c>
      <c r="G200" s="17">
        <f t="shared" si="18"/>
        <v>369</v>
      </c>
      <c r="H200" s="17">
        <f t="shared" si="18"/>
        <v>0</v>
      </c>
      <c r="I200" s="17">
        <f t="shared" si="18"/>
        <v>0</v>
      </c>
      <c r="J200" s="17">
        <f t="shared" si="18"/>
        <v>0</v>
      </c>
      <c r="K200" s="17">
        <f t="shared" si="18"/>
        <v>0</v>
      </c>
      <c r="L200" s="17">
        <f t="shared" si="18"/>
        <v>0</v>
      </c>
      <c r="M200" s="17">
        <f>SUM(C200:L200)</f>
        <v>1856</v>
      </c>
      <c r="N200" s="17"/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29" t="s">
        <v>20</v>
      </c>
      <c r="B201" s="90" t="s">
        <v>153</v>
      </c>
      <c r="C201" s="89"/>
      <c r="D201" s="89"/>
      <c r="E201" s="89"/>
      <c r="F201" s="17"/>
      <c r="G201" s="17"/>
      <c r="H201" s="17"/>
      <c r="I201" s="17"/>
      <c r="J201" s="17"/>
      <c r="K201" s="17"/>
      <c r="L201" s="17"/>
      <c r="M201" s="17"/>
      <c r="N201" s="17" t="str">
        <f>IF(COUNT(C201:L201),AVERAGE(C201:L201)," ")</f>
        <v> 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>
      <c r="A202" s="16" t="s">
        <v>96</v>
      </c>
      <c r="B202" s="17">
        <v>94.3</v>
      </c>
      <c r="C202" s="89">
        <v>95</v>
      </c>
      <c r="D202" s="17">
        <v>94</v>
      </c>
      <c r="E202" s="17">
        <v>92</v>
      </c>
      <c r="F202" s="17">
        <v>97</v>
      </c>
      <c r="G202" s="17">
        <v>95</v>
      </c>
      <c r="H202" s="17"/>
      <c r="I202" s="17"/>
      <c r="J202" s="17"/>
      <c r="K202" s="17"/>
      <c r="L202" s="17"/>
      <c r="M202" s="17">
        <f>SUM(C202:L202)</f>
        <v>473</v>
      </c>
      <c r="N202" s="17">
        <f>IF(COUNT(C202:L202),AVERAGE(C202:L202)," ")</f>
        <v>94.6</v>
      </c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>
      <c r="A203" s="16" t="s">
        <v>97</v>
      </c>
      <c r="B203" s="5">
        <v>93.3</v>
      </c>
      <c r="C203" s="17">
        <v>91</v>
      </c>
      <c r="D203" s="17">
        <v>92</v>
      </c>
      <c r="E203" s="17">
        <v>91</v>
      </c>
      <c r="F203" s="17">
        <v>95</v>
      </c>
      <c r="G203" s="17">
        <v>94</v>
      </c>
      <c r="H203" s="17"/>
      <c r="I203" s="17"/>
      <c r="J203" s="17"/>
      <c r="K203" s="17"/>
      <c r="L203" s="17"/>
      <c r="M203" s="17">
        <f>SUM(C203:L203)</f>
        <v>463</v>
      </c>
      <c r="N203" s="17">
        <f>IF(COUNT(C203:L203),AVERAGE(C203:L203)," ")</f>
        <v>92.6</v>
      </c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16" t="s">
        <v>98</v>
      </c>
      <c r="B204" s="18">
        <v>92.8</v>
      </c>
      <c r="C204" s="17">
        <v>85</v>
      </c>
      <c r="D204" s="26">
        <v>90</v>
      </c>
      <c r="E204" s="26">
        <v>93</v>
      </c>
      <c r="F204" s="26">
        <v>92</v>
      </c>
      <c r="G204" s="26">
        <v>94</v>
      </c>
      <c r="H204" s="26"/>
      <c r="I204" s="26"/>
      <c r="J204" s="26"/>
      <c r="K204" s="26"/>
      <c r="L204" s="26"/>
      <c r="M204" s="17">
        <f>SUM(C204:L204)</f>
        <v>454</v>
      </c>
      <c r="N204" s="17">
        <f>IF(COUNT(C204:L204),AVERAGE(C204:L204)," ")</f>
        <v>90.8</v>
      </c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16" t="s">
        <v>99</v>
      </c>
      <c r="B205" s="18">
        <v>90</v>
      </c>
      <c r="C205" s="17">
        <v>92</v>
      </c>
      <c r="D205" s="26">
        <v>92</v>
      </c>
      <c r="E205" s="26">
        <v>93</v>
      </c>
      <c r="F205" s="26">
        <v>88</v>
      </c>
      <c r="G205" s="26">
        <v>95</v>
      </c>
      <c r="H205" s="26"/>
      <c r="I205" s="26"/>
      <c r="J205" s="26"/>
      <c r="K205" s="26"/>
      <c r="L205" s="26"/>
      <c r="M205" s="17">
        <f>SUM(C205:L205)</f>
        <v>460</v>
      </c>
      <c r="N205" s="17">
        <f>IF(COUNT(C205:L205),AVERAGE(C205:L205)," ")</f>
        <v>92</v>
      </c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>
      <c r="A206" s="16"/>
      <c r="B206" s="17">
        <f aca="true" t="shared" si="19" ref="B206:L206">SUM(B202:B205)</f>
        <v>370.4</v>
      </c>
      <c r="C206" s="17">
        <f t="shared" si="19"/>
        <v>363</v>
      </c>
      <c r="D206" s="17">
        <f t="shared" si="19"/>
        <v>368</v>
      </c>
      <c r="E206" s="17">
        <f t="shared" si="19"/>
        <v>369</v>
      </c>
      <c r="F206" s="17">
        <f t="shared" si="19"/>
        <v>372</v>
      </c>
      <c r="G206" s="17">
        <f t="shared" si="19"/>
        <v>378</v>
      </c>
      <c r="H206" s="17">
        <f t="shared" si="19"/>
        <v>0</v>
      </c>
      <c r="I206" s="17">
        <f t="shared" si="19"/>
        <v>0</v>
      </c>
      <c r="J206" s="17">
        <f t="shared" si="19"/>
        <v>0</v>
      </c>
      <c r="K206" s="17">
        <f t="shared" si="19"/>
        <v>0</v>
      </c>
      <c r="L206" s="17">
        <f t="shared" si="19"/>
        <v>0</v>
      </c>
      <c r="M206" s="17">
        <f>SUM(C206:L206)</f>
        <v>1850</v>
      </c>
      <c r="N206" s="17"/>
      <c r="O206" s="5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>
      <c r="A207" s="29" t="s">
        <v>14</v>
      </c>
      <c r="B207" s="19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 t="str">
        <f>IF(COUNT(C207:L207),AVERAGE(C207:L207)," ")</f>
        <v> </v>
      </c>
      <c r="O207" s="5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>
      <c r="A208" s="16" t="s">
        <v>100</v>
      </c>
      <c r="B208" s="17">
        <v>93.9</v>
      </c>
      <c r="C208" s="17">
        <v>94</v>
      </c>
      <c r="D208" s="17">
        <v>87</v>
      </c>
      <c r="E208" s="17">
        <v>97</v>
      </c>
      <c r="F208" s="17">
        <v>96</v>
      </c>
      <c r="G208" s="17">
        <v>93</v>
      </c>
      <c r="H208" s="17"/>
      <c r="I208" s="17"/>
      <c r="J208" s="17"/>
      <c r="K208" s="17"/>
      <c r="L208" s="17"/>
      <c r="M208" s="17">
        <f>SUM(C208:L208)</f>
        <v>467</v>
      </c>
      <c r="N208" s="17">
        <f>IF(COUNT(C208:L208),AVERAGE(C208:L208)," ")</f>
        <v>93.4</v>
      </c>
      <c r="O208" s="5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>
      <c r="A209" s="16" t="s">
        <v>101</v>
      </c>
      <c r="B209" s="17">
        <v>92.4</v>
      </c>
      <c r="C209" s="17">
        <v>96</v>
      </c>
      <c r="D209" s="17">
        <v>96</v>
      </c>
      <c r="E209" s="17">
        <v>96</v>
      </c>
      <c r="F209" s="17">
        <v>95</v>
      </c>
      <c r="G209" s="17">
        <v>93</v>
      </c>
      <c r="H209" s="17"/>
      <c r="I209" s="17"/>
      <c r="J209" s="17"/>
      <c r="K209" s="17"/>
      <c r="L209" s="17"/>
      <c r="M209" s="17">
        <f>SUM(C209:L209)</f>
        <v>476</v>
      </c>
      <c r="N209" s="17">
        <f>IF(COUNT(C209:L209),AVERAGE(C209:L209)," ")</f>
        <v>95.2</v>
      </c>
      <c r="O209" s="5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>
      <c r="A210" s="16" t="s">
        <v>102</v>
      </c>
      <c r="B210" s="18">
        <v>92</v>
      </c>
      <c r="C210" s="17">
        <v>96</v>
      </c>
      <c r="D210" s="26">
        <v>95</v>
      </c>
      <c r="E210" s="26">
        <v>94</v>
      </c>
      <c r="F210" s="26">
        <v>95</v>
      </c>
      <c r="G210" s="26">
        <v>91</v>
      </c>
      <c r="H210" s="26"/>
      <c r="I210" s="26"/>
      <c r="J210" s="26"/>
      <c r="K210" s="26"/>
      <c r="L210" s="26"/>
      <c r="M210" s="17">
        <f>SUM(C210:L210)</f>
        <v>471</v>
      </c>
      <c r="N210" s="17">
        <f>IF(COUNT(C210:L210),AVERAGE(C210:L210)," ")</f>
        <v>94.2</v>
      </c>
      <c r="O210" s="5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>
      <c r="A211" s="16" t="s">
        <v>103</v>
      </c>
      <c r="B211" s="18">
        <v>90.8</v>
      </c>
      <c r="C211" s="17">
        <v>92</v>
      </c>
      <c r="D211" s="26">
        <v>92</v>
      </c>
      <c r="E211" s="26">
        <v>90</v>
      </c>
      <c r="F211" s="26">
        <v>93</v>
      </c>
      <c r="G211" s="26">
        <v>95</v>
      </c>
      <c r="H211" s="26"/>
      <c r="I211" s="26"/>
      <c r="J211" s="26"/>
      <c r="K211" s="26"/>
      <c r="L211" s="26"/>
      <c r="M211" s="17">
        <f>SUM(C211:L211)</f>
        <v>462</v>
      </c>
      <c r="N211" s="17">
        <f>IF(COUNT(C211:L211),AVERAGE(C211:L211)," ")</f>
        <v>92.4</v>
      </c>
      <c r="O211" s="5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>
      <c r="A212" s="6"/>
      <c r="B212" s="17">
        <f aca="true" t="shared" si="20" ref="B212:L212">SUM(B208:B211)</f>
        <v>369.1</v>
      </c>
      <c r="C212" s="17">
        <f t="shared" si="20"/>
        <v>378</v>
      </c>
      <c r="D212" s="17">
        <f t="shared" si="20"/>
        <v>370</v>
      </c>
      <c r="E212" s="17">
        <f t="shared" si="20"/>
        <v>377</v>
      </c>
      <c r="F212" s="17">
        <f t="shared" si="20"/>
        <v>379</v>
      </c>
      <c r="G212" s="17">
        <f t="shared" si="20"/>
        <v>372</v>
      </c>
      <c r="H212" s="17">
        <f t="shared" si="20"/>
        <v>0</v>
      </c>
      <c r="I212" s="17">
        <f t="shared" si="20"/>
        <v>0</v>
      </c>
      <c r="J212" s="17">
        <f t="shared" si="20"/>
        <v>0</v>
      </c>
      <c r="K212" s="17">
        <f t="shared" si="20"/>
        <v>0</v>
      </c>
      <c r="L212" s="17">
        <f t="shared" si="20"/>
        <v>0</v>
      </c>
      <c r="M212" s="17">
        <f>SUM(C212:L212)</f>
        <v>1876</v>
      </c>
      <c r="N212" s="17"/>
      <c r="O212" s="5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15" ht="12.75" customHeight="1">
      <c r="A213" s="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39"/>
    </row>
    <row r="214" spans="1:15" ht="12.75" customHeight="1">
      <c r="A214" s="6"/>
      <c r="B214" s="17"/>
      <c r="C214" s="17"/>
      <c r="D214" s="22" t="s">
        <v>7</v>
      </c>
      <c r="E214" s="19" t="s">
        <v>8</v>
      </c>
      <c r="F214" s="19" t="s">
        <v>9</v>
      </c>
      <c r="G214" s="19" t="s">
        <v>10</v>
      </c>
      <c r="H214" s="19" t="s">
        <v>11</v>
      </c>
      <c r="I214" s="19" t="s">
        <v>12</v>
      </c>
      <c r="J214" s="17"/>
      <c r="K214" s="17"/>
      <c r="L214" s="17"/>
      <c r="M214" s="17"/>
      <c r="N214" s="17"/>
      <c r="O214" s="39"/>
    </row>
    <row r="215" spans="1:15" ht="12.75" customHeight="1">
      <c r="A215" s="15" t="str">
        <f>+A207</f>
        <v>Helston B</v>
      </c>
      <c r="B215" s="17"/>
      <c r="C215" s="17"/>
      <c r="D215" s="26">
        <f>+J181</f>
        <v>5</v>
      </c>
      <c r="E215" s="26">
        <v>5</v>
      </c>
      <c r="F215" s="26">
        <v>0</v>
      </c>
      <c r="G215" s="26">
        <v>0</v>
      </c>
      <c r="H215" s="26">
        <f>+E215*2+F215</f>
        <v>10</v>
      </c>
      <c r="I215" s="26">
        <f>+M212</f>
        <v>1876</v>
      </c>
      <c r="J215" s="17"/>
      <c r="K215" s="17"/>
      <c r="L215" s="17"/>
      <c r="M215" s="17"/>
      <c r="N215" s="17"/>
      <c r="O215" s="39"/>
    </row>
    <row r="216" spans="1:15" ht="12.75" customHeight="1">
      <c r="A216" s="15" t="str">
        <f>+A195</f>
        <v>St. Austell B</v>
      </c>
      <c r="B216" s="17"/>
      <c r="C216" s="17"/>
      <c r="D216" s="26">
        <f>+J181</f>
        <v>5</v>
      </c>
      <c r="E216" s="26">
        <v>3</v>
      </c>
      <c r="F216" s="26">
        <v>0</v>
      </c>
      <c r="G216" s="26">
        <v>2</v>
      </c>
      <c r="H216" s="26">
        <f>+E216*2+F216</f>
        <v>6</v>
      </c>
      <c r="I216" s="26">
        <f>+M200</f>
        <v>1856</v>
      </c>
      <c r="J216" s="17"/>
      <c r="K216" s="17"/>
      <c r="L216" s="17"/>
      <c r="M216" s="17"/>
      <c r="N216" s="17"/>
      <c r="O216" s="39"/>
    </row>
    <row r="217" spans="1:15" ht="12.75" customHeight="1">
      <c r="A217" s="15" t="str">
        <f>+A188</f>
        <v>Bodmin B</v>
      </c>
      <c r="B217" s="17"/>
      <c r="C217" s="17"/>
      <c r="D217" s="26">
        <f>+J181</f>
        <v>5</v>
      </c>
      <c r="E217" s="26">
        <v>1</v>
      </c>
      <c r="F217" s="26">
        <v>0</v>
      </c>
      <c r="G217" s="26">
        <v>4</v>
      </c>
      <c r="H217" s="26">
        <f>+E217*2+F217</f>
        <v>2</v>
      </c>
      <c r="I217" s="26">
        <f>+M194</f>
        <v>1883</v>
      </c>
      <c r="J217" s="17"/>
      <c r="K217" s="17"/>
      <c r="L217" s="17"/>
      <c r="M217" s="17"/>
      <c r="N217" s="17"/>
      <c r="O217" s="39"/>
    </row>
    <row r="218" spans="1:15" ht="12.75" customHeight="1">
      <c r="A218" s="15" t="str">
        <f>+A201</f>
        <v>Hayle B</v>
      </c>
      <c r="B218" s="17"/>
      <c r="C218" s="17"/>
      <c r="D218" s="26">
        <f>+J181</f>
        <v>5</v>
      </c>
      <c r="E218" s="26">
        <v>1</v>
      </c>
      <c r="F218" s="26">
        <v>0</v>
      </c>
      <c r="G218" s="26">
        <v>4</v>
      </c>
      <c r="H218" s="26">
        <f>+E218*2+F218</f>
        <v>2</v>
      </c>
      <c r="I218" s="26">
        <f>+M206</f>
        <v>1850</v>
      </c>
      <c r="J218" s="17"/>
      <c r="K218" s="17"/>
      <c r="L218" s="17"/>
      <c r="M218" s="17"/>
      <c r="N218" s="17"/>
      <c r="O218" s="39"/>
    </row>
    <row r="219" spans="1:15" ht="12.75" customHeight="1">
      <c r="A219" s="51"/>
      <c r="B219" s="51"/>
      <c r="C219" s="39"/>
      <c r="D219" s="39"/>
      <c r="E219" s="52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ht="12.75" customHeight="1">
      <c r="A220" s="51"/>
      <c r="B220" s="51"/>
      <c r="C220" s="39"/>
      <c r="D220" s="39"/>
      <c r="E220" s="39"/>
      <c r="F220" s="52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1:15" ht="12.75" customHeight="1">
      <c r="A221" s="8"/>
      <c r="B221" s="8"/>
      <c r="E221" s="48" t="s">
        <v>5</v>
      </c>
      <c r="O221" s="39"/>
    </row>
    <row r="222" spans="1:15" ht="12.75" customHeight="1">
      <c r="A222" s="8"/>
      <c r="B222" s="8"/>
      <c r="F222" s="48" t="s">
        <v>6</v>
      </c>
      <c r="O222" s="39"/>
    </row>
    <row r="223" spans="5:15" ht="12.75" customHeight="1">
      <c r="E223" s="1"/>
      <c r="G223" s="48" t="s">
        <v>4</v>
      </c>
      <c r="O223" s="39"/>
    </row>
    <row r="224" spans="7:15" ht="12.75" customHeight="1">
      <c r="G224" s="48" t="s">
        <v>38</v>
      </c>
      <c r="O224" s="39"/>
    </row>
    <row r="225" spans="1:15" ht="12.75" customHeight="1">
      <c r="A225" s="85" t="s">
        <v>147</v>
      </c>
      <c r="F225" s="48" t="s">
        <v>24</v>
      </c>
      <c r="J225" s="13">
        <v>6</v>
      </c>
      <c r="O225" s="39"/>
    </row>
    <row r="226" spans="4:15" ht="12.75" customHeight="1">
      <c r="D226" s="4"/>
      <c r="E226" s="4"/>
      <c r="F226" s="2"/>
      <c r="O226" s="39"/>
    </row>
    <row r="227" spans="1:15" ht="12.75" customHeight="1">
      <c r="A227" s="2"/>
      <c r="B227" s="2" t="str">
        <f>+A232</f>
        <v>Bodmin B</v>
      </c>
      <c r="C227" s="9"/>
      <c r="D227" s="4"/>
      <c r="E227" s="4"/>
      <c r="F227" s="13">
        <f>+H238</f>
        <v>357</v>
      </c>
      <c r="H227" s="48" t="s">
        <v>151</v>
      </c>
      <c r="J227" s="2" t="str">
        <f>+A239</f>
        <v>St. Austell B</v>
      </c>
      <c r="K227" s="11"/>
      <c r="L227" s="7"/>
      <c r="M227" s="7"/>
      <c r="N227" s="13">
        <f>+H244</f>
        <v>372</v>
      </c>
      <c r="O227" s="39"/>
    </row>
    <row r="228" spans="1:15" ht="12.75" customHeight="1">
      <c r="A228" s="2"/>
      <c r="B228" s="2"/>
      <c r="C228" s="10"/>
      <c r="D228" s="4"/>
      <c r="E228" s="4"/>
      <c r="F228" s="2"/>
      <c r="H228" s="10"/>
      <c r="I228" s="2"/>
      <c r="J228" s="2"/>
      <c r="L228" s="2"/>
      <c r="M228" s="2"/>
      <c r="N228" s="2"/>
      <c r="O228" s="39"/>
    </row>
    <row r="229" spans="1:15" ht="12.75" customHeight="1">
      <c r="A229" s="6"/>
      <c r="B229" s="10" t="str">
        <f>+A245</f>
        <v>Hayle B</v>
      </c>
      <c r="D229" s="5"/>
      <c r="E229" s="5"/>
      <c r="F229" s="13">
        <f>+H250</f>
        <v>377</v>
      </c>
      <c r="H229" s="48" t="s">
        <v>150</v>
      </c>
      <c r="J229" s="2" t="str">
        <f>+A251</f>
        <v>Helston B</v>
      </c>
      <c r="L229" s="2"/>
      <c r="M229" s="2"/>
      <c r="N229" s="13">
        <f>+H256</f>
        <v>373</v>
      </c>
      <c r="O229" s="39"/>
    </row>
    <row r="230" spans="1:15" ht="12.75" customHeight="1">
      <c r="A230" s="6"/>
      <c r="B230" s="6"/>
      <c r="C230" s="11"/>
      <c r="D230" s="7"/>
      <c r="E230" s="7"/>
      <c r="F230" s="5"/>
      <c r="G230" s="5"/>
      <c r="H230" s="12"/>
      <c r="I230" s="5"/>
      <c r="J230" s="5"/>
      <c r="K230" s="5"/>
      <c r="L230" s="5"/>
      <c r="M230" s="5"/>
      <c r="N230" s="5"/>
      <c r="O230" s="39"/>
    </row>
    <row r="231" spans="1:15" ht="12.75" customHeight="1">
      <c r="A231" s="6"/>
      <c r="B231" s="4" t="s">
        <v>1</v>
      </c>
      <c r="C231" s="10" t="s">
        <v>3</v>
      </c>
      <c r="D231" s="7"/>
      <c r="E231" s="7"/>
      <c r="F231" s="5"/>
      <c r="G231" s="5"/>
      <c r="H231" s="12"/>
      <c r="I231" s="5"/>
      <c r="J231" s="5"/>
      <c r="K231" s="5"/>
      <c r="L231" s="5"/>
      <c r="M231" s="5"/>
      <c r="N231" s="5"/>
      <c r="O231" s="39"/>
    </row>
    <row r="232" spans="1:15" ht="12.75" customHeight="1">
      <c r="A232" s="3" t="s">
        <v>95</v>
      </c>
      <c r="B232" s="4" t="s">
        <v>0</v>
      </c>
      <c r="C232" s="7">
        <v>1</v>
      </c>
      <c r="D232" s="7">
        <v>2</v>
      </c>
      <c r="E232" s="7">
        <v>3</v>
      </c>
      <c r="F232" s="7">
        <v>4</v>
      </c>
      <c r="G232" s="7">
        <v>5</v>
      </c>
      <c r="H232" s="7">
        <v>6</v>
      </c>
      <c r="I232" s="7">
        <v>7</v>
      </c>
      <c r="J232" s="7">
        <v>8</v>
      </c>
      <c r="K232" s="7">
        <v>9</v>
      </c>
      <c r="L232" s="7">
        <v>10</v>
      </c>
      <c r="M232" s="14" t="s">
        <v>2</v>
      </c>
      <c r="N232" s="14" t="s">
        <v>0</v>
      </c>
      <c r="O232" s="39"/>
    </row>
    <row r="233" spans="1:15" ht="12.75" customHeight="1">
      <c r="A233" s="16" t="s">
        <v>104</v>
      </c>
      <c r="B233" s="18">
        <v>94.6</v>
      </c>
      <c r="C233" s="17">
        <v>93</v>
      </c>
      <c r="D233" s="17">
        <v>90</v>
      </c>
      <c r="E233" s="17">
        <v>94</v>
      </c>
      <c r="F233" s="17"/>
      <c r="G233" s="17"/>
      <c r="H233" s="17"/>
      <c r="I233" s="17"/>
      <c r="J233" s="17"/>
      <c r="K233" s="17"/>
      <c r="L233" s="17"/>
      <c r="M233" s="17">
        <f>SUM(C233:L233)</f>
        <v>277</v>
      </c>
      <c r="N233" s="17">
        <f>IF(COUNT(C233:L233),AVERAGE(C233:L233)," ")</f>
        <v>92.33333333333333</v>
      </c>
      <c r="O233" s="39"/>
    </row>
    <row r="234" spans="1:15" ht="12.75" customHeight="1">
      <c r="A234" s="16" t="s">
        <v>105</v>
      </c>
      <c r="B234" s="18">
        <v>94</v>
      </c>
      <c r="C234" s="17">
        <v>94</v>
      </c>
      <c r="D234" s="17">
        <v>97</v>
      </c>
      <c r="E234" s="17">
        <v>93</v>
      </c>
      <c r="F234" s="17">
        <v>97</v>
      </c>
      <c r="G234" s="17">
        <v>94</v>
      </c>
      <c r="H234" s="17">
        <v>93</v>
      </c>
      <c r="I234" s="17"/>
      <c r="J234" s="17"/>
      <c r="K234" s="17"/>
      <c r="L234" s="17"/>
      <c r="M234" s="17">
        <f>SUM(C234:L234)</f>
        <v>568</v>
      </c>
      <c r="N234" s="17">
        <f>IF(COUNT(C234:L234),AVERAGE(C234:L234)," ")</f>
        <v>94.66666666666667</v>
      </c>
      <c r="O234" s="39"/>
    </row>
    <row r="235" spans="1:15" ht="12.75" customHeight="1">
      <c r="A235" s="16" t="s">
        <v>106</v>
      </c>
      <c r="B235" s="18">
        <v>93.8</v>
      </c>
      <c r="C235" s="13">
        <v>100</v>
      </c>
      <c r="D235" s="26">
        <v>97</v>
      </c>
      <c r="E235" s="26">
        <v>94</v>
      </c>
      <c r="F235" s="26">
        <v>94</v>
      </c>
      <c r="G235" s="26">
        <v>94</v>
      </c>
      <c r="H235" s="26">
        <v>91</v>
      </c>
      <c r="I235" s="26"/>
      <c r="J235" s="26"/>
      <c r="K235" s="26"/>
      <c r="L235" s="26"/>
      <c r="M235" s="17">
        <f>SUM(C235:L235)</f>
        <v>570</v>
      </c>
      <c r="N235" s="17">
        <f>IF(COUNT(C235:L235),AVERAGE(C235:L235)," ")</f>
        <v>95</v>
      </c>
      <c r="O235" s="39"/>
    </row>
    <row r="236" spans="1:15" ht="12.75" customHeight="1">
      <c r="A236" s="16" t="s">
        <v>107</v>
      </c>
      <c r="B236" s="31">
        <v>92.9</v>
      </c>
      <c r="C236" s="17">
        <v>90</v>
      </c>
      <c r="D236" s="26">
        <v>95</v>
      </c>
      <c r="E236" s="26">
        <v>97</v>
      </c>
      <c r="F236" s="26">
        <v>92</v>
      </c>
      <c r="G236" s="26">
        <v>90</v>
      </c>
      <c r="H236" s="26">
        <v>82</v>
      </c>
      <c r="I236" s="26"/>
      <c r="J236" s="26"/>
      <c r="K236" s="26"/>
      <c r="L236" s="26"/>
      <c r="M236" s="17">
        <f>SUM(C236:L236)</f>
        <v>546</v>
      </c>
      <c r="N236" s="17">
        <f>IF(COUNT(C236:L236),AVERAGE(C236:L236)," ")</f>
        <v>91</v>
      </c>
      <c r="O236" s="39"/>
    </row>
    <row r="237" spans="1:15" ht="12.75" customHeight="1">
      <c r="A237" s="16" t="s">
        <v>161</v>
      </c>
      <c r="B237" s="31">
        <v>93.4</v>
      </c>
      <c r="C237" s="17"/>
      <c r="D237" s="26"/>
      <c r="E237" s="26"/>
      <c r="F237" s="26">
        <v>95</v>
      </c>
      <c r="G237" s="26">
        <v>93</v>
      </c>
      <c r="H237" s="26">
        <v>91</v>
      </c>
      <c r="I237" s="26"/>
      <c r="J237" s="26"/>
      <c r="K237" s="26"/>
      <c r="L237" s="26"/>
      <c r="M237" s="17"/>
      <c r="N237" s="17"/>
      <c r="O237" s="39"/>
    </row>
    <row r="238" spans="1:15" ht="12.75" customHeight="1">
      <c r="A238" s="16"/>
      <c r="B238" s="18">
        <f>SUM(B233:B237)</f>
        <v>468.69999999999993</v>
      </c>
      <c r="C238" s="17">
        <f>SUM(C233:C236)</f>
        <v>377</v>
      </c>
      <c r="D238" s="17">
        <f>SUM(D233:D236)</f>
        <v>379</v>
      </c>
      <c r="E238" s="17">
        <f>SUM(E233:E236)</f>
        <v>378</v>
      </c>
      <c r="F238" s="17">
        <f aca="true" t="shared" si="21" ref="F238:L238">SUM(F233:F237)</f>
        <v>378</v>
      </c>
      <c r="G238" s="17">
        <f t="shared" si="21"/>
        <v>371</v>
      </c>
      <c r="H238" s="17">
        <f t="shared" si="21"/>
        <v>357</v>
      </c>
      <c r="I238" s="17">
        <f t="shared" si="21"/>
        <v>0</v>
      </c>
      <c r="J238" s="17">
        <f t="shared" si="21"/>
        <v>0</v>
      </c>
      <c r="K238" s="17">
        <f t="shared" si="21"/>
        <v>0</v>
      </c>
      <c r="L238" s="17">
        <f t="shared" si="21"/>
        <v>0</v>
      </c>
      <c r="M238" s="17">
        <f>SUM(C238:L238)</f>
        <v>2240</v>
      </c>
      <c r="N238" s="17"/>
      <c r="O238" s="39"/>
    </row>
    <row r="239" spans="1:15" ht="12.75" customHeight="1">
      <c r="A239" s="29" t="s">
        <v>17</v>
      </c>
      <c r="B239" s="19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 t="str">
        <f>IF(COUNT(C239:L239),AVERAGE(C239:L239)," ")</f>
        <v> </v>
      </c>
      <c r="O239" s="39"/>
    </row>
    <row r="240" spans="1:15" ht="12.75" customHeight="1">
      <c r="A240" s="16" t="s">
        <v>108</v>
      </c>
      <c r="B240" s="18">
        <v>95.4</v>
      </c>
      <c r="C240" s="17">
        <v>96</v>
      </c>
      <c r="D240" s="17">
        <v>94</v>
      </c>
      <c r="E240" s="17">
        <v>96</v>
      </c>
      <c r="F240" s="17">
        <v>97</v>
      </c>
      <c r="G240" s="17">
        <v>94</v>
      </c>
      <c r="H240" s="84">
        <v>92</v>
      </c>
      <c r="I240" s="17"/>
      <c r="J240" s="17"/>
      <c r="K240" s="17"/>
      <c r="L240" s="17"/>
      <c r="M240" s="17">
        <f>SUM(C240:L240)</f>
        <v>569</v>
      </c>
      <c r="N240" s="17">
        <f>IF(COUNT(C240:L240),AVERAGE(C240:L240)," ")</f>
        <v>94.83333333333333</v>
      </c>
      <c r="O240" s="39"/>
    </row>
    <row r="241" spans="1:15" ht="12.75" customHeight="1">
      <c r="A241" s="16" t="s">
        <v>109</v>
      </c>
      <c r="B241" s="18">
        <v>93</v>
      </c>
      <c r="C241" s="17">
        <v>88</v>
      </c>
      <c r="D241" s="17">
        <v>93</v>
      </c>
      <c r="E241" s="17">
        <v>94</v>
      </c>
      <c r="F241" s="17">
        <v>93</v>
      </c>
      <c r="G241" s="17">
        <v>92</v>
      </c>
      <c r="H241" s="17">
        <v>92</v>
      </c>
      <c r="I241" s="17"/>
      <c r="J241" s="17"/>
      <c r="K241" s="17"/>
      <c r="L241" s="17"/>
      <c r="M241" s="17">
        <f>SUM(C241:L241)</f>
        <v>552</v>
      </c>
      <c r="N241" s="17">
        <f>IF(COUNT(C241:L241),AVERAGE(C241:L241)," ")</f>
        <v>92</v>
      </c>
      <c r="O241" s="39"/>
    </row>
    <row r="242" spans="1:15" ht="12.75" customHeight="1">
      <c r="A242" s="16" t="s">
        <v>110</v>
      </c>
      <c r="B242" s="18">
        <v>92.7</v>
      </c>
      <c r="C242" s="17">
        <v>93</v>
      </c>
      <c r="D242" s="26">
        <v>91</v>
      </c>
      <c r="E242" s="26">
        <v>95</v>
      </c>
      <c r="F242" s="26">
        <v>93</v>
      </c>
      <c r="G242" s="26">
        <v>93</v>
      </c>
      <c r="H242" s="26">
        <v>93</v>
      </c>
      <c r="I242" s="26"/>
      <c r="J242" s="26"/>
      <c r="K242" s="26"/>
      <c r="L242" s="26"/>
      <c r="M242" s="17">
        <f>SUM(C242:L242)</f>
        <v>558</v>
      </c>
      <c r="N242" s="17">
        <f>IF(COUNT(C242:L242),AVERAGE(C242:L242)," ")</f>
        <v>93</v>
      </c>
      <c r="O242" s="39"/>
    </row>
    <row r="243" spans="1:15" ht="12.75" customHeight="1">
      <c r="A243" s="16" t="s">
        <v>111</v>
      </c>
      <c r="B243" s="18">
        <v>91</v>
      </c>
      <c r="C243" s="17">
        <v>91</v>
      </c>
      <c r="D243" s="26">
        <v>88</v>
      </c>
      <c r="E243" s="26">
        <v>94</v>
      </c>
      <c r="F243" s="26">
        <v>91</v>
      </c>
      <c r="G243" s="26">
        <v>90</v>
      </c>
      <c r="H243" s="26">
        <v>95</v>
      </c>
      <c r="I243" s="26"/>
      <c r="J243" s="26"/>
      <c r="K243" s="26"/>
      <c r="L243" s="26"/>
      <c r="M243" s="17">
        <f>SUM(C243:L243)</f>
        <v>549</v>
      </c>
      <c r="N243" s="17">
        <f>IF(COUNT(C243:L243),AVERAGE(C243:L243)," ")</f>
        <v>91.5</v>
      </c>
      <c r="O243" s="39"/>
    </row>
    <row r="244" spans="1:15" ht="12.75" customHeight="1">
      <c r="A244" s="23"/>
      <c r="B244" s="31">
        <f aca="true" t="shared" si="22" ref="B244:L244">SUM(B240:B243)</f>
        <v>372.1</v>
      </c>
      <c r="C244" s="17">
        <f t="shared" si="22"/>
        <v>368</v>
      </c>
      <c r="D244" s="17">
        <f t="shared" si="22"/>
        <v>366</v>
      </c>
      <c r="E244" s="17">
        <f t="shared" si="22"/>
        <v>379</v>
      </c>
      <c r="F244" s="17">
        <f t="shared" si="22"/>
        <v>374</v>
      </c>
      <c r="G244" s="17">
        <f t="shared" si="22"/>
        <v>369</v>
      </c>
      <c r="H244" s="17">
        <f t="shared" si="22"/>
        <v>372</v>
      </c>
      <c r="I244" s="17">
        <f t="shared" si="22"/>
        <v>0</v>
      </c>
      <c r="J244" s="17">
        <f t="shared" si="22"/>
        <v>0</v>
      </c>
      <c r="K244" s="17">
        <f t="shared" si="22"/>
        <v>0</v>
      </c>
      <c r="L244" s="17">
        <f t="shared" si="22"/>
        <v>0</v>
      </c>
      <c r="M244" s="17">
        <f>SUM(C244:L244)</f>
        <v>2228</v>
      </c>
      <c r="N244" s="17"/>
      <c r="O244" s="39"/>
    </row>
    <row r="245" spans="1:15" ht="12.75" customHeight="1">
      <c r="A245" s="29" t="s">
        <v>20</v>
      </c>
      <c r="B245" s="90" t="s">
        <v>153</v>
      </c>
      <c r="C245" s="89"/>
      <c r="D245" s="89"/>
      <c r="E245" s="89"/>
      <c r="F245" s="17"/>
      <c r="G245" s="17"/>
      <c r="H245" s="17"/>
      <c r="I245" s="17"/>
      <c r="J245" s="17"/>
      <c r="K245" s="17"/>
      <c r="L245" s="17"/>
      <c r="M245" s="17"/>
      <c r="N245" s="17" t="str">
        <f>IF(COUNT(C245:L245),AVERAGE(C245:L245)," ")</f>
        <v> </v>
      </c>
      <c r="O245" s="39"/>
    </row>
    <row r="246" spans="1:15" ht="12.75" customHeight="1">
      <c r="A246" s="16" t="s">
        <v>96</v>
      </c>
      <c r="B246" s="17">
        <v>94.3</v>
      </c>
      <c r="C246" s="89">
        <v>95</v>
      </c>
      <c r="D246" s="17">
        <v>94</v>
      </c>
      <c r="E246" s="17">
        <v>92</v>
      </c>
      <c r="F246" s="17">
        <v>97</v>
      </c>
      <c r="G246" s="17">
        <v>95</v>
      </c>
      <c r="H246" s="17">
        <v>95</v>
      </c>
      <c r="I246" s="17"/>
      <c r="J246" s="17"/>
      <c r="K246" s="17"/>
      <c r="L246" s="17"/>
      <c r="M246" s="17">
        <f>SUM(C246:L246)</f>
        <v>568</v>
      </c>
      <c r="N246" s="17">
        <f>IF(COUNT(C246:L246),AVERAGE(C246:L246)," ")</f>
        <v>94.66666666666667</v>
      </c>
      <c r="O246" s="39"/>
    </row>
    <row r="247" spans="1:15" ht="12.75" customHeight="1">
      <c r="A247" s="16" t="s">
        <v>97</v>
      </c>
      <c r="B247" s="5">
        <v>93.3</v>
      </c>
      <c r="C247" s="17">
        <v>91</v>
      </c>
      <c r="D247" s="17">
        <v>92</v>
      </c>
      <c r="E247" s="17">
        <v>91</v>
      </c>
      <c r="F247" s="17">
        <v>95</v>
      </c>
      <c r="G247" s="17">
        <v>94</v>
      </c>
      <c r="H247" s="17">
        <v>92</v>
      </c>
      <c r="I247" s="17"/>
      <c r="J247" s="17"/>
      <c r="K247" s="17"/>
      <c r="L247" s="17"/>
      <c r="M247" s="17">
        <f>SUM(C247:L247)</f>
        <v>555</v>
      </c>
      <c r="N247" s="17">
        <f>IF(COUNT(C247:L247),AVERAGE(C247:L247)," ")</f>
        <v>92.5</v>
      </c>
      <c r="O247" s="39"/>
    </row>
    <row r="248" spans="1:15" ht="12.75" customHeight="1">
      <c r="A248" s="16" t="s">
        <v>98</v>
      </c>
      <c r="B248" s="18">
        <v>92.8</v>
      </c>
      <c r="C248" s="17">
        <v>85</v>
      </c>
      <c r="D248" s="26">
        <v>90</v>
      </c>
      <c r="E248" s="26">
        <v>93</v>
      </c>
      <c r="F248" s="26">
        <v>92</v>
      </c>
      <c r="G248" s="26">
        <v>94</v>
      </c>
      <c r="H248" s="26">
        <v>94</v>
      </c>
      <c r="I248" s="26"/>
      <c r="J248" s="26"/>
      <c r="K248" s="26"/>
      <c r="L248" s="26"/>
      <c r="M248" s="17">
        <f>SUM(C248:L248)</f>
        <v>548</v>
      </c>
      <c r="N248" s="17">
        <f>IF(COUNT(C248:L248),AVERAGE(C248:L248)," ")</f>
        <v>91.33333333333333</v>
      </c>
      <c r="O248" s="39"/>
    </row>
    <row r="249" spans="1:15" ht="12.75" customHeight="1">
      <c r="A249" s="16" t="s">
        <v>99</v>
      </c>
      <c r="B249" s="18">
        <v>90</v>
      </c>
      <c r="C249" s="17">
        <v>92</v>
      </c>
      <c r="D249" s="26">
        <v>92</v>
      </c>
      <c r="E249" s="26">
        <v>93</v>
      </c>
      <c r="F249" s="26">
        <v>88</v>
      </c>
      <c r="G249" s="26">
        <v>95</v>
      </c>
      <c r="H249" s="26">
        <v>96</v>
      </c>
      <c r="I249" s="26"/>
      <c r="J249" s="26"/>
      <c r="K249" s="26"/>
      <c r="L249" s="26"/>
      <c r="M249" s="17">
        <f>SUM(C249:L249)</f>
        <v>556</v>
      </c>
      <c r="N249" s="17">
        <f>IF(COUNT(C249:L249),AVERAGE(C249:L249)," ")</f>
        <v>92.66666666666667</v>
      </c>
      <c r="O249" s="39"/>
    </row>
    <row r="250" spans="1:15" ht="12.75" customHeight="1">
      <c r="A250" s="16"/>
      <c r="B250" s="17">
        <f aca="true" t="shared" si="23" ref="B250:L250">SUM(B246:B249)</f>
        <v>370.4</v>
      </c>
      <c r="C250" s="17">
        <f t="shared" si="23"/>
        <v>363</v>
      </c>
      <c r="D250" s="17">
        <f t="shared" si="23"/>
        <v>368</v>
      </c>
      <c r="E250" s="17">
        <f t="shared" si="23"/>
        <v>369</v>
      </c>
      <c r="F250" s="17">
        <f t="shared" si="23"/>
        <v>372</v>
      </c>
      <c r="G250" s="17">
        <f t="shared" si="23"/>
        <v>378</v>
      </c>
      <c r="H250" s="17">
        <f t="shared" si="23"/>
        <v>377</v>
      </c>
      <c r="I250" s="17">
        <f t="shared" si="23"/>
        <v>0</v>
      </c>
      <c r="J250" s="17">
        <f t="shared" si="23"/>
        <v>0</v>
      </c>
      <c r="K250" s="17">
        <f t="shared" si="23"/>
        <v>0</v>
      </c>
      <c r="L250" s="17">
        <f t="shared" si="23"/>
        <v>0</v>
      </c>
      <c r="M250" s="17">
        <f>SUM(C250:L250)</f>
        <v>2227</v>
      </c>
      <c r="N250" s="17"/>
      <c r="O250" s="39"/>
    </row>
    <row r="251" spans="1:15" ht="12.75" customHeight="1">
      <c r="A251" s="29" t="s">
        <v>14</v>
      </c>
      <c r="B251" s="19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 t="str">
        <f>IF(COUNT(C251:L251),AVERAGE(C251:L251)," ")</f>
        <v> </v>
      </c>
      <c r="O251" s="39"/>
    </row>
    <row r="252" spans="1:15" ht="12.75" customHeight="1">
      <c r="A252" s="16" t="s">
        <v>100</v>
      </c>
      <c r="B252" s="17">
        <v>93.9</v>
      </c>
      <c r="C252" s="17">
        <v>94</v>
      </c>
      <c r="D252" s="17">
        <v>87</v>
      </c>
      <c r="E252" s="17">
        <v>97</v>
      </c>
      <c r="F252" s="17">
        <v>96</v>
      </c>
      <c r="G252" s="17">
        <v>93</v>
      </c>
      <c r="H252" s="17">
        <v>95</v>
      </c>
      <c r="I252" s="17"/>
      <c r="J252" s="17"/>
      <c r="K252" s="17"/>
      <c r="L252" s="17"/>
      <c r="M252" s="17">
        <f>SUM(C252:L252)</f>
        <v>562</v>
      </c>
      <c r="N252" s="17">
        <f>IF(COUNT(C252:L252),AVERAGE(C252:L252)," ")</f>
        <v>93.66666666666667</v>
      </c>
      <c r="O252" s="39"/>
    </row>
    <row r="253" spans="1:15" ht="12.75" customHeight="1">
      <c r="A253" s="16" t="s">
        <v>101</v>
      </c>
      <c r="B253" s="17">
        <v>92.4</v>
      </c>
      <c r="C253" s="17">
        <v>96</v>
      </c>
      <c r="D253" s="17">
        <v>96</v>
      </c>
      <c r="E253" s="17">
        <v>96</v>
      </c>
      <c r="F253" s="17">
        <v>95</v>
      </c>
      <c r="G253" s="17">
        <v>93</v>
      </c>
      <c r="H253" s="17">
        <v>91</v>
      </c>
      <c r="I253" s="17"/>
      <c r="J253" s="17"/>
      <c r="K253" s="17"/>
      <c r="L253" s="17"/>
      <c r="M253" s="17">
        <f>SUM(C253:L253)</f>
        <v>567</v>
      </c>
      <c r="N253" s="17">
        <f>IF(COUNT(C253:L253),AVERAGE(C253:L253)," ")</f>
        <v>94.5</v>
      </c>
      <c r="O253" s="39"/>
    </row>
    <row r="254" spans="1:15" ht="12.75" customHeight="1">
      <c r="A254" s="16" t="s">
        <v>102</v>
      </c>
      <c r="B254" s="18">
        <v>92</v>
      </c>
      <c r="C254" s="17">
        <v>96</v>
      </c>
      <c r="D254" s="26">
        <v>95</v>
      </c>
      <c r="E254" s="26">
        <v>94</v>
      </c>
      <c r="F254" s="26">
        <v>95</v>
      </c>
      <c r="G254" s="26">
        <v>91</v>
      </c>
      <c r="H254" s="26">
        <v>94</v>
      </c>
      <c r="I254" s="26"/>
      <c r="J254" s="26"/>
      <c r="K254" s="26"/>
      <c r="L254" s="26"/>
      <c r="M254" s="17">
        <f>SUM(C254:L254)</f>
        <v>565</v>
      </c>
      <c r="N254" s="17">
        <f>IF(COUNT(C254:L254),AVERAGE(C254:L254)," ")</f>
        <v>94.16666666666667</v>
      </c>
      <c r="O254" s="39"/>
    </row>
    <row r="255" spans="1:15" ht="12.75" customHeight="1">
      <c r="A255" s="16" t="s">
        <v>103</v>
      </c>
      <c r="B255" s="18">
        <v>90.8</v>
      </c>
      <c r="C255" s="17">
        <v>92</v>
      </c>
      <c r="D255" s="26">
        <v>92</v>
      </c>
      <c r="E255" s="26">
        <v>90</v>
      </c>
      <c r="F255" s="26">
        <v>93</v>
      </c>
      <c r="G255" s="26">
        <v>95</v>
      </c>
      <c r="H255" s="26">
        <v>93</v>
      </c>
      <c r="I255" s="26"/>
      <c r="J255" s="26"/>
      <c r="K255" s="26"/>
      <c r="L255" s="26"/>
      <c r="M255" s="17">
        <f>SUM(C255:L255)</f>
        <v>555</v>
      </c>
      <c r="N255" s="17">
        <f>IF(COUNT(C255:L255),AVERAGE(C255:L255)," ")</f>
        <v>92.5</v>
      </c>
      <c r="O255" s="39"/>
    </row>
    <row r="256" spans="1:15" ht="12.75" customHeight="1">
      <c r="A256" s="6"/>
      <c r="B256" s="17">
        <f aca="true" t="shared" si="24" ref="B256:L256">SUM(B252:B255)</f>
        <v>369.1</v>
      </c>
      <c r="C256" s="17">
        <f t="shared" si="24"/>
        <v>378</v>
      </c>
      <c r="D256" s="17">
        <f t="shared" si="24"/>
        <v>370</v>
      </c>
      <c r="E256" s="17">
        <f t="shared" si="24"/>
        <v>377</v>
      </c>
      <c r="F256" s="17">
        <f t="shared" si="24"/>
        <v>379</v>
      </c>
      <c r="G256" s="17">
        <f t="shared" si="24"/>
        <v>372</v>
      </c>
      <c r="H256" s="17">
        <f t="shared" si="24"/>
        <v>373</v>
      </c>
      <c r="I256" s="17">
        <f t="shared" si="24"/>
        <v>0</v>
      </c>
      <c r="J256" s="17">
        <f t="shared" si="24"/>
        <v>0</v>
      </c>
      <c r="K256" s="17">
        <f t="shared" si="24"/>
        <v>0</v>
      </c>
      <c r="L256" s="17">
        <f t="shared" si="24"/>
        <v>0</v>
      </c>
      <c r="M256" s="17">
        <f>SUM(C256:L256)</f>
        <v>2249</v>
      </c>
      <c r="N256" s="17"/>
      <c r="O256" s="39"/>
    </row>
    <row r="257" spans="1:15" ht="12.75" customHeight="1">
      <c r="A257" s="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39"/>
    </row>
    <row r="258" spans="1:15" ht="12.75" customHeight="1">
      <c r="A258" s="6"/>
      <c r="B258" s="17"/>
      <c r="C258" s="17"/>
      <c r="D258" s="22" t="s">
        <v>7</v>
      </c>
      <c r="E258" s="19" t="s">
        <v>8</v>
      </c>
      <c r="F258" s="19" t="s">
        <v>9</v>
      </c>
      <c r="G258" s="19" t="s">
        <v>10</v>
      </c>
      <c r="H258" s="19" t="s">
        <v>11</v>
      </c>
      <c r="I258" s="19" t="s">
        <v>12</v>
      </c>
      <c r="J258" s="17"/>
      <c r="K258" s="17"/>
      <c r="L258" s="17"/>
      <c r="M258" s="17"/>
      <c r="N258" s="17"/>
      <c r="O258" s="39"/>
    </row>
    <row r="259" spans="1:15" ht="12.75" customHeight="1">
      <c r="A259" s="15" t="str">
        <f>+A251</f>
        <v>Helston B</v>
      </c>
      <c r="B259" s="17"/>
      <c r="C259" s="17"/>
      <c r="D259" s="26">
        <f>+J225</f>
        <v>6</v>
      </c>
      <c r="E259" s="26">
        <v>5</v>
      </c>
      <c r="F259" s="26">
        <v>0</v>
      </c>
      <c r="G259" s="26">
        <v>1</v>
      </c>
      <c r="H259" s="26">
        <f>+E259*2+F259</f>
        <v>10</v>
      </c>
      <c r="I259" s="26">
        <f>+M256</f>
        <v>2249</v>
      </c>
      <c r="J259" s="17"/>
      <c r="K259" s="17"/>
      <c r="L259" s="17"/>
      <c r="M259" s="17"/>
      <c r="N259" s="17"/>
      <c r="O259" s="39"/>
    </row>
    <row r="260" spans="1:15" ht="12.75" customHeight="1">
      <c r="A260" s="15" t="str">
        <f>+A239</f>
        <v>St. Austell B</v>
      </c>
      <c r="B260" s="17"/>
      <c r="C260" s="17"/>
      <c r="D260" s="26">
        <f>+J225</f>
        <v>6</v>
      </c>
      <c r="E260" s="26">
        <v>4</v>
      </c>
      <c r="F260" s="26">
        <v>0</v>
      </c>
      <c r="G260" s="26">
        <v>2</v>
      </c>
      <c r="H260" s="26">
        <f>+E260*2+F260</f>
        <v>8</v>
      </c>
      <c r="I260" s="26">
        <f>+M244</f>
        <v>2228</v>
      </c>
      <c r="J260" s="17"/>
      <c r="K260" s="17"/>
      <c r="L260" s="17"/>
      <c r="M260" s="17"/>
      <c r="N260" s="17"/>
      <c r="O260" s="39"/>
    </row>
    <row r="261" spans="1:15" ht="12.75" customHeight="1">
      <c r="A261" s="15" t="str">
        <f>+A245</f>
        <v>Hayle B</v>
      </c>
      <c r="B261" s="17"/>
      <c r="C261" s="17"/>
      <c r="D261" s="26">
        <f>+J225</f>
        <v>6</v>
      </c>
      <c r="E261" s="26">
        <v>2</v>
      </c>
      <c r="F261" s="26">
        <v>0</v>
      </c>
      <c r="G261" s="26">
        <v>4</v>
      </c>
      <c r="H261" s="26">
        <f>+E261*2+F261</f>
        <v>4</v>
      </c>
      <c r="I261" s="26">
        <f>+M250</f>
        <v>2227</v>
      </c>
      <c r="J261" s="17"/>
      <c r="K261" s="17"/>
      <c r="L261" s="17"/>
      <c r="M261" s="17"/>
      <c r="N261" s="17"/>
      <c r="O261" s="39"/>
    </row>
    <row r="262" spans="1:15" ht="12.75" customHeight="1">
      <c r="A262" s="15" t="str">
        <f>+A232</f>
        <v>Bodmin B</v>
      </c>
      <c r="B262" s="17"/>
      <c r="C262" s="17"/>
      <c r="D262" s="26">
        <f>+J225</f>
        <v>6</v>
      </c>
      <c r="E262" s="26">
        <v>1</v>
      </c>
      <c r="F262" s="26">
        <v>0</v>
      </c>
      <c r="G262" s="26">
        <v>5</v>
      </c>
      <c r="H262" s="26">
        <f>+E262*2+F262</f>
        <v>2</v>
      </c>
      <c r="I262" s="26">
        <f>+M238</f>
        <v>2240</v>
      </c>
      <c r="J262" s="17"/>
      <c r="K262" s="17"/>
      <c r="L262" s="17"/>
      <c r="M262" s="17"/>
      <c r="N262" s="17"/>
      <c r="O262" s="39"/>
    </row>
    <row r="263" spans="10:15" ht="12.75" customHeight="1">
      <c r="J263" s="39"/>
      <c r="K263" s="39"/>
      <c r="L263" s="39"/>
      <c r="M263" s="39"/>
      <c r="N263" s="39"/>
      <c r="O263" s="39"/>
    </row>
    <row r="264" spans="1:15" ht="12.75" customHeight="1">
      <c r="A264" s="51"/>
      <c r="B264" s="51"/>
      <c r="C264" s="39"/>
      <c r="D264" s="39"/>
      <c r="E264" s="39"/>
      <c r="F264" s="52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1:15" ht="12.75" customHeight="1">
      <c r="A265" s="8"/>
      <c r="B265" s="8"/>
      <c r="E265" s="48" t="s">
        <v>5</v>
      </c>
      <c r="O265" s="39"/>
    </row>
    <row r="266" spans="1:15" ht="12.75" customHeight="1">
      <c r="A266" s="8"/>
      <c r="B266" s="8"/>
      <c r="F266" s="48" t="s">
        <v>6</v>
      </c>
      <c r="O266" s="39"/>
    </row>
    <row r="267" spans="5:15" ht="12.75" customHeight="1">
      <c r="E267" s="1"/>
      <c r="G267" s="48" t="s">
        <v>4</v>
      </c>
      <c r="O267" s="39"/>
    </row>
    <row r="268" spans="7:15" ht="12.75" customHeight="1">
      <c r="G268" s="48" t="s">
        <v>38</v>
      </c>
      <c r="O268" s="39"/>
    </row>
    <row r="269" spans="1:15" ht="12.75" customHeight="1">
      <c r="A269" s="85" t="s">
        <v>147</v>
      </c>
      <c r="F269" s="48" t="s">
        <v>24</v>
      </c>
      <c r="J269" s="13">
        <v>7</v>
      </c>
      <c r="O269" s="39"/>
    </row>
    <row r="270" spans="4:15" ht="12.75" customHeight="1">
      <c r="D270" s="4"/>
      <c r="E270" s="4"/>
      <c r="F270" s="2"/>
      <c r="O270" s="39"/>
    </row>
    <row r="271" spans="1:15" ht="12.75" customHeight="1">
      <c r="A271" s="2"/>
      <c r="B271" s="2" t="str">
        <f>+A276</f>
        <v>Bodmin B</v>
      </c>
      <c r="C271" s="9"/>
      <c r="D271" s="4"/>
      <c r="E271" s="4"/>
      <c r="F271" s="13">
        <f>+I282</f>
        <v>378</v>
      </c>
      <c r="H271" s="48" t="s">
        <v>150</v>
      </c>
      <c r="J271" s="2" t="str">
        <f>+A295</f>
        <v>Helston B</v>
      </c>
      <c r="L271" s="2"/>
      <c r="M271" s="2"/>
      <c r="N271" s="13">
        <f>+I300</f>
        <v>371</v>
      </c>
      <c r="O271" s="39"/>
    </row>
    <row r="272" spans="1:15" ht="12.75" customHeight="1">
      <c r="A272" s="2"/>
      <c r="B272" s="2"/>
      <c r="C272" s="10"/>
      <c r="D272" s="4"/>
      <c r="E272" s="4"/>
      <c r="F272" s="2"/>
      <c r="H272" s="10"/>
      <c r="I272" s="2"/>
      <c r="J272" s="2"/>
      <c r="L272" s="2"/>
      <c r="M272" s="2"/>
      <c r="N272" s="2"/>
      <c r="O272" s="39"/>
    </row>
    <row r="273" spans="1:15" ht="12.75" customHeight="1">
      <c r="A273" s="6"/>
      <c r="B273" s="2" t="str">
        <f>+A283</f>
        <v>St. Austell B</v>
      </c>
      <c r="C273" s="11"/>
      <c r="D273" s="7"/>
      <c r="E273" s="7"/>
      <c r="F273" s="13">
        <f>+I288</f>
        <v>364</v>
      </c>
      <c r="H273" s="48" t="s">
        <v>151</v>
      </c>
      <c r="J273" s="10" t="str">
        <f>+A289</f>
        <v>Hayle B</v>
      </c>
      <c r="L273" s="5"/>
      <c r="M273" s="5"/>
      <c r="N273" s="13">
        <f>+I294</f>
        <v>378</v>
      </c>
      <c r="O273" s="39"/>
    </row>
    <row r="274" spans="1:15" ht="12.75" customHeight="1">
      <c r="A274" s="6"/>
      <c r="B274" s="6"/>
      <c r="C274" s="11"/>
      <c r="D274" s="7"/>
      <c r="E274" s="7"/>
      <c r="F274" s="5"/>
      <c r="G274" s="5"/>
      <c r="H274" s="12"/>
      <c r="I274" s="5"/>
      <c r="J274" s="5"/>
      <c r="K274" s="5"/>
      <c r="L274" s="5"/>
      <c r="M274" s="5"/>
      <c r="N274" s="5"/>
      <c r="O274" s="39"/>
    </row>
    <row r="275" spans="1:15" ht="12.75" customHeight="1">
      <c r="A275" s="6"/>
      <c r="B275" s="4" t="s">
        <v>1</v>
      </c>
      <c r="C275" s="10" t="s">
        <v>3</v>
      </c>
      <c r="D275" s="7"/>
      <c r="E275" s="7"/>
      <c r="F275" s="5"/>
      <c r="G275" s="5"/>
      <c r="H275" s="12"/>
      <c r="I275" s="5"/>
      <c r="J275" s="5"/>
      <c r="K275" s="5"/>
      <c r="L275" s="5"/>
      <c r="M275" s="5"/>
      <c r="N275" s="5"/>
      <c r="O275" s="39"/>
    </row>
    <row r="276" spans="1:15" ht="12.75" customHeight="1">
      <c r="A276" s="3" t="s">
        <v>95</v>
      </c>
      <c r="B276" s="4" t="s">
        <v>0</v>
      </c>
      <c r="C276" s="7">
        <v>1</v>
      </c>
      <c r="D276" s="7">
        <v>2</v>
      </c>
      <c r="E276" s="7">
        <v>3</v>
      </c>
      <c r="F276" s="7">
        <v>4</v>
      </c>
      <c r="G276" s="7">
        <v>5</v>
      </c>
      <c r="H276" s="7">
        <v>6</v>
      </c>
      <c r="I276" s="7">
        <v>7</v>
      </c>
      <c r="J276" s="7">
        <v>8</v>
      </c>
      <c r="K276" s="7">
        <v>9</v>
      </c>
      <c r="L276" s="7">
        <v>10</v>
      </c>
      <c r="M276" s="14" t="s">
        <v>2</v>
      </c>
      <c r="N276" s="14" t="s">
        <v>0</v>
      </c>
      <c r="O276" s="39"/>
    </row>
    <row r="277" spans="1:15" ht="12.75" customHeight="1">
      <c r="A277" s="16" t="s">
        <v>104</v>
      </c>
      <c r="B277" s="18">
        <v>94.6</v>
      </c>
      <c r="C277" s="17">
        <v>93</v>
      </c>
      <c r="D277" s="17">
        <v>90</v>
      </c>
      <c r="E277" s="17">
        <v>94</v>
      </c>
      <c r="F277" s="17"/>
      <c r="G277" s="17"/>
      <c r="H277" s="17"/>
      <c r="I277" s="17"/>
      <c r="J277" s="17"/>
      <c r="K277" s="17"/>
      <c r="L277" s="17"/>
      <c r="M277" s="17">
        <f aca="true" t="shared" si="25" ref="M277:M282">SUM(C277:L277)</f>
        <v>277</v>
      </c>
      <c r="N277" s="17">
        <f>IF(COUNT(C277:L277),AVERAGE(C277:L277)," ")</f>
        <v>92.33333333333333</v>
      </c>
      <c r="O277" s="39"/>
    </row>
    <row r="278" spans="1:15" ht="12.75" customHeight="1">
      <c r="A278" s="16" t="s">
        <v>105</v>
      </c>
      <c r="B278" s="18">
        <v>94</v>
      </c>
      <c r="C278" s="17">
        <v>94</v>
      </c>
      <c r="D278" s="17">
        <v>97</v>
      </c>
      <c r="E278" s="17">
        <v>93</v>
      </c>
      <c r="F278" s="17">
        <v>97</v>
      </c>
      <c r="G278" s="17">
        <v>94</v>
      </c>
      <c r="H278" s="17">
        <v>93</v>
      </c>
      <c r="I278" s="17">
        <v>93</v>
      </c>
      <c r="J278" s="17"/>
      <c r="K278" s="17"/>
      <c r="L278" s="17"/>
      <c r="M278" s="17">
        <f t="shared" si="25"/>
        <v>661</v>
      </c>
      <c r="N278" s="17">
        <f>IF(COUNT(C278:L278),AVERAGE(C278:L278)," ")</f>
        <v>94.42857142857143</v>
      </c>
      <c r="O278" s="39"/>
    </row>
    <row r="279" spans="1:15" ht="12.75" customHeight="1">
      <c r="A279" s="16" t="s">
        <v>106</v>
      </c>
      <c r="B279" s="18">
        <v>93.8</v>
      </c>
      <c r="C279" s="13">
        <v>100</v>
      </c>
      <c r="D279" s="26">
        <v>97</v>
      </c>
      <c r="E279" s="26">
        <v>94</v>
      </c>
      <c r="F279" s="26">
        <v>94</v>
      </c>
      <c r="G279" s="26">
        <v>94</v>
      </c>
      <c r="H279" s="26">
        <v>91</v>
      </c>
      <c r="I279" s="26">
        <v>97</v>
      </c>
      <c r="J279" s="26"/>
      <c r="K279" s="26"/>
      <c r="L279" s="26"/>
      <c r="M279" s="17">
        <f t="shared" si="25"/>
        <v>667</v>
      </c>
      <c r="N279" s="17">
        <f>IF(COUNT(C279:L279),AVERAGE(C279:L279)," ")</f>
        <v>95.28571428571429</v>
      </c>
      <c r="O279" s="39"/>
    </row>
    <row r="280" spans="1:15" ht="12.75" customHeight="1">
      <c r="A280" s="16" t="s">
        <v>107</v>
      </c>
      <c r="B280" s="31">
        <v>92.9</v>
      </c>
      <c r="C280" s="17">
        <v>90</v>
      </c>
      <c r="D280" s="26">
        <v>95</v>
      </c>
      <c r="E280" s="26">
        <v>97</v>
      </c>
      <c r="F280" s="26">
        <v>92</v>
      </c>
      <c r="G280" s="26">
        <v>90</v>
      </c>
      <c r="H280" s="26">
        <v>82</v>
      </c>
      <c r="I280" s="26">
        <v>94</v>
      </c>
      <c r="J280" s="26"/>
      <c r="K280" s="26"/>
      <c r="L280" s="26"/>
      <c r="M280" s="17">
        <f t="shared" si="25"/>
        <v>640</v>
      </c>
      <c r="N280" s="17">
        <f>IF(COUNT(C280:L280),AVERAGE(C280:L280)," ")</f>
        <v>91.42857142857143</v>
      </c>
      <c r="O280" s="39"/>
    </row>
    <row r="281" spans="1:15" ht="12.75" customHeight="1">
      <c r="A281" s="16" t="s">
        <v>161</v>
      </c>
      <c r="B281" s="31">
        <v>93.4</v>
      </c>
      <c r="C281" s="17"/>
      <c r="D281" s="26"/>
      <c r="E281" s="26"/>
      <c r="F281" s="26">
        <v>95</v>
      </c>
      <c r="G281" s="26">
        <v>93</v>
      </c>
      <c r="H281" s="26">
        <v>91</v>
      </c>
      <c r="I281" s="26">
        <v>94</v>
      </c>
      <c r="J281" s="26"/>
      <c r="K281" s="26"/>
      <c r="L281" s="26"/>
      <c r="M281" s="17">
        <f t="shared" si="25"/>
        <v>373</v>
      </c>
      <c r="N281" s="17">
        <f>IF(COUNT(C281:L281),AVERAGE(C281:L281)," ")</f>
        <v>93.25</v>
      </c>
      <c r="O281" s="39"/>
    </row>
    <row r="282" spans="1:15" ht="12.75" customHeight="1">
      <c r="A282" s="16"/>
      <c r="B282" s="18">
        <f>SUM(B277:B281)</f>
        <v>468.69999999999993</v>
      </c>
      <c r="C282" s="17">
        <f>SUM(C277:C280)</f>
        <v>377</v>
      </c>
      <c r="D282" s="17">
        <f>SUM(D277:D280)</f>
        <v>379</v>
      </c>
      <c r="E282" s="17">
        <f>SUM(E277:E280)</f>
        <v>378</v>
      </c>
      <c r="F282" s="17">
        <f aca="true" t="shared" si="26" ref="F282:L282">SUM(F277:F281)</f>
        <v>378</v>
      </c>
      <c r="G282" s="17">
        <f t="shared" si="26"/>
        <v>371</v>
      </c>
      <c r="H282" s="17">
        <f t="shared" si="26"/>
        <v>357</v>
      </c>
      <c r="I282" s="17">
        <f t="shared" si="26"/>
        <v>378</v>
      </c>
      <c r="J282" s="17">
        <f t="shared" si="26"/>
        <v>0</v>
      </c>
      <c r="K282" s="17">
        <f t="shared" si="26"/>
        <v>0</v>
      </c>
      <c r="L282" s="17">
        <f t="shared" si="26"/>
        <v>0</v>
      </c>
      <c r="M282" s="17">
        <f t="shared" si="25"/>
        <v>2618</v>
      </c>
      <c r="N282" s="17"/>
      <c r="O282" s="39"/>
    </row>
    <row r="283" spans="1:15" ht="12.75" customHeight="1">
      <c r="A283" s="29" t="s">
        <v>17</v>
      </c>
      <c r="B283" s="19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 t="str">
        <f>IF(COUNT(C283:L283),AVERAGE(C283:L283)," ")</f>
        <v> </v>
      </c>
      <c r="O283" s="39"/>
    </row>
    <row r="284" spans="1:15" ht="12.75" customHeight="1">
      <c r="A284" s="16" t="s">
        <v>108</v>
      </c>
      <c r="B284" s="18">
        <v>95.4</v>
      </c>
      <c r="C284" s="17">
        <v>96</v>
      </c>
      <c r="D284" s="17">
        <v>94</v>
      </c>
      <c r="E284" s="17">
        <v>96</v>
      </c>
      <c r="F284" s="17">
        <v>97</v>
      </c>
      <c r="G284" s="17">
        <v>94</v>
      </c>
      <c r="H284" s="84">
        <v>92</v>
      </c>
      <c r="I284" s="17">
        <v>94</v>
      </c>
      <c r="J284" s="17"/>
      <c r="K284" s="17"/>
      <c r="L284" s="17"/>
      <c r="M284" s="17">
        <f>SUM(C284:L284)</f>
        <v>663</v>
      </c>
      <c r="N284" s="17">
        <f>IF(COUNT(C284:L284),AVERAGE(C284:L284)," ")</f>
        <v>94.71428571428571</v>
      </c>
      <c r="O284" s="39"/>
    </row>
    <row r="285" spans="1:15" ht="12.75" customHeight="1">
      <c r="A285" s="16" t="s">
        <v>109</v>
      </c>
      <c r="B285" s="18">
        <v>93</v>
      </c>
      <c r="C285" s="17">
        <v>88</v>
      </c>
      <c r="D285" s="17">
        <v>93</v>
      </c>
      <c r="E285" s="17">
        <v>94</v>
      </c>
      <c r="F285" s="17">
        <v>93</v>
      </c>
      <c r="G285" s="17">
        <v>92</v>
      </c>
      <c r="H285" s="17">
        <v>92</v>
      </c>
      <c r="I285" s="17">
        <v>91</v>
      </c>
      <c r="J285" s="17"/>
      <c r="K285" s="17"/>
      <c r="L285" s="17"/>
      <c r="M285" s="17">
        <f>SUM(C285:L285)</f>
        <v>643</v>
      </c>
      <c r="N285" s="17">
        <f>IF(COUNT(C285:L285),AVERAGE(C285:L285)," ")</f>
        <v>91.85714285714286</v>
      </c>
      <c r="O285" s="39"/>
    </row>
    <row r="286" spans="1:15" ht="12.75" customHeight="1">
      <c r="A286" s="16" t="s">
        <v>110</v>
      </c>
      <c r="B286" s="18">
        <v>92.7</v>
      </c>
      <c r="C286" s="17">
        <v>93</v>
      </c>
      <c r="D286" s="26">
        <v>91</v>
      </c>
      <c r="E286" s="26">
        <v>95</v>
      </c>
      <c r="F286" s="26">
        <v>93</v>
      </c>
      <c r="G286" s="26">
        <v>93</v>
      </c>
      <c r="H286" s="26">
        <v>93</v>
      </c>
      <c r="I286" s="26">
        <v>88</v>
      </c>
      <c r="J286" s="26"/>
      <c r="K286" s="26"/>
      <c r="L286" s="26"/>
      <c r="M286" s="17">
        <f>SUM(C286:L286)</f>
        <v>646</v>
      </c>
      <c r="N286" s="17">
        <f>IF(COUNT(C286:L286),AVERAGE(C286:L286)," ")</f>
        <v>92.28571428571429</v>
      </c>
      <c r="O286" s="39"/>
    </row>
    <row r="287" spans="1:15" ht="12.75" customHeight="1">
      <c r="A287" s="16" t="s">
        <v>111</v>
      </c>
      <c r="B287" s="18">
        <v>91</v>
      </c>
      <c r="C287" s="17">
        <v>91</v>
      </c>
      <c r="D287" s="26">
        <v>88</v>
      </c>
      <c r="E287" s="26">
        <v>94</v>
      </c>
      <c r="F287" s="26">
        <v>91</v>
      </c>
      <c r="G287" s="26">
        <v>90</v>
      </c>
      <c r="H287" s="26">
        <v>95</v>
      </c>
      <c r="I287" s="26">
        <v>91</v>
      </c>
      <c r="J287" s="26"/>
      <c r="K287" s="26"/>
      <c r="L287" s="26"/>
      <c r="M287" s="17">
        <f>SUM(C287:L287)</f>
        <v>640</v>
      </c>
      <c r="N287" s="17">
        <f>IF(COUNT(C287:L287),AVERAGE(C287:L287)," ")</f>
        <v>91.42857142857143</v>
      </c>
      <c r="O287" s="39"/>
    </row>
    <row r="288" spans="1:15" ht="12.75" customHeight="1">
      <c r="A288" s="23"/>
      <c r="B288" s="31">
        <f aca="true" t="shared" si="27" ref="B288:L288">SUM(B284:B287)</f>
        <v>372.1</v>
      </c>
      <c r="C288" s="17">
        <f t="shared" si="27"/>
        <v>368</v>
      </c>
      <c r="D288" s="17">
        <f t="shared" si="27"/>
        <v>366</v>
      </c>
      <c r="E288" s="17">
        <f t="shared" si="27"/>
        <v>379</v>
      </c>
      <c r="F288" s="17">
        <f t="shared" si="27"/>
        <v>374</v>
      </c>
      <c r="G288" s="17">
        <f t="shared" si="27"/>
        <v>369</v>
      </c>
      <c r="H288" s="17">
        <f t="shared" si="27"/>
        <v>372</v>
      </c>
      <c r="I288" s="17">
        <f t="shared" si="27"/>
        <v>364</v>
      </c>
      <c r="J288" s="17">
        <f t="shared" si="27"/>
        <v>0</v>
      </c>
      <c r="K288" s="17">
        <f t="shared" si="27"/>
        <v>0</v>
      </c>
      <c r="L288" s="17">
        <f t="shared" si="27"/>
        <v>0</v>
      </c>
      <c r="M288" s="17">
        <f>SUM(C288:L288)</f>
        <v>2592</v>
      </c>
      <c r="N288" s="17"/>
      <c r="O288" s="39"/>
    </row>
    <row r="289" spans="1:15" ht="12.75" customHeight="1">
      <c r="A289" s="29" t="s">
        <v>20</v>
      </c>
      <c r="B289" s="90" t="s">
        <v>153</v>
      </c>
      <c r="C289" s="89"/>
      <c r="D289" s="89"/>
      <c r="E289" s="89"/>
      <c r="F289" s="17"/>
      <c r="G289" s="17"/>
      <c r="H289" s="17"/>
      <c r="I289" s="17"/>
      <c r="J289" s="17"/>
      <c r="K289" s="17"/>
      <c r="L289" s="17"/>
      <c r="M289" s="17"/>
      <c r="N289" s="17" t="str">
        <f>IF(COUNT(C289:L289),AVERAGE(C289:L289)," ")</f>
        <v> </v>
      </c>
      <c r="O289" s="39"/>
    </row>
    <row r="290" spans="1:15" ht="12.75" customHeight="1">
      <c r="A290" s="16" t="s">
        <v>96</v>
      </c>
      <c r="B290" s="17">
        <v>94.3</v>
      </c>
      <c r="C290" s="89">
        <v>95</v>
      </c>
      <c r="D290" s="17">
        <v>94</v>
      </c>
      <c r="E290" s="17">
        <v>92</v>
      </c>
      <c r="F290" s="17">
        <v>97</v>
      </c>
      <c r="G290" s="17">
        <v>95</v>
      </c>
      <c r="H290" s="17">
        <v>95</v>
      </c>
      <c r="I290" s="17">
        <v>96</v>
      </c>
      <c r="J290" s="17"/>
      <c r="K290" s="17"/>
      <c r="L290" s="17"/>
      <c r="M290" s="17">
        <f>SUM(C290:L290)</f>
        <v>664</v>
      </c>
      <c r="N290" s="17">
        <f>IF(COUNT(C290:L290),AVERAGE(C290:L290)," ")</f>
        <v>94.85714285714286</v>
      </c>
      <c r="O290" s="39"/>
    </row>
    <row r="291" spans="1:15" ht="12.75" customHeight="1">
      <c r="A291" s="16" t="s">
        <v>97</v>
      </c>
      <c r="B291" s="5">
        <v>93.3</v>
      </c>
      <c r="C291" s="17">
        <v>91</v>
      </c>
      <c r="D291" s="17">
        <v>92</v>
      </c>
      <c r="E291" s="17">
        <v>91</v>
      </c>
      <c r="F291" s="17">
        <v>95</v>
      </c>
      <c r="G291" s="17">
        <v>94</v>
      </c>
      <c r="H291" s="17">
        <v>92</v>
      </c>
      <c r="I291" s="17">
        <v>92</v>
      </c>
      <c r="J291" s="17"/>
      <c r="K291" s="17"/>
      <c r="L291" s="17"/>
      <c r="M291" s="17">
        <f>SUM(C291:L291)</f>
        <v>647</v>
      </c>
      <c r="N291" s="17">
        <f>IF(COUNT(C291:L291),AVERAGE(C291:L291)," ")</f>
        <v>92.42857142857143</v>
      </c>
      <c r="O291" s="39"/>
    </row>
    <row r="292" spans="1:15" ht="12.75" customHeight="1">
      <c r="A292" s="16" t="s">
        <v>98</v>
      </c>
      <c r="B292" s="18">
        <v>92.8</v>
      </c>
      <c r="C292" s="17">
        <v>85</v>
      </c>
      <c r="D292" s="26">
        <v>90</v>
      </c>
      <c r="E292" s="26">
        <v>93</v>
      </c>
      <c r="F292" s="26">
        <v>92</v>
      </c>
      <c r="G292" s="26">
        <v>94</v>
      </c>
      <c r="H292" s="26">
        <v>94</v>
      </c>
      <c r="I292" s="26">
        <v>93</v>
      </c>
      <c r="J292" s="26"/>
      <c r="K292" s="26"/>
      <c r="L292" s="26"/>
      <c r="M292" s="17">
        <f>SUM(C292:L292)</f>
        <v>641</v>
      </c>
      <c r="N292" s="17">
        <f>IF(COUNT(C292:L292),AVERAGE(C292:L292)," ")</f>
        <v>91.57142857142857</v>
      </c>
      <c r="O292" s="39"/>
    </row>
    <row r="293" spans="1:15" ht="12.75" customHeight="1">
      <c r="A293" s="16" t="s">
        <v>99</v>
      </c>
      <c r="B293" s="18">
        <v>90</v>
      </c>
      <c r="C293" s="17">
        <v>92</v>
      </c>
      <c r="D293" s="26">
        <v>92</v>
      </c>
      <c r="E293" s="26">
        <v>93</v>
      </c>
      <c r="F293" s="26">
        <v>88</v>
      </c>
      <c r="G293" s="26">
        <v>95</v>
      </c>
      <c r="H293" s="26">
        <v>96</v>
      </c>
      <c r="I293" s="26">
        <v>97</v>
      </c>
      <c r="J293" s="26"/>
      <c r="K293" s="26"/>
      <c r="L293" s="26"/>
      <c r="M293" s="17">
        <f>SUM(C293:L293)</f>
        <v>653</v>
      </c>
      <c r="N293" s="17">
        <f>IF(COUNT(C293:L293),AVERAGE(C293:L293)," ")</f>
        <v>93.28571428571429</v>
      </c>
      <c r="O293" s="39"/>
    </row>
    <row r="294" spans="1:15" ht="12.75" customHeight="1">
      <c r="A294" s="16"/>
      <c r="B294" s="17">
        <f aca="true" t="shared" si="28" ref="B294:L294">SUM(B290:B293)</f>
        <v>370.4</v>
      </c>
      <c r="C294" s="17">
        <f t="shared" si="28"/>
        <v>363</v>
      </c>
      <c r="D294" s="17">
        <f t="shared" si="28"/>
        <v>368</v>
      </c>
      <c r="E294" s="17">
        <f t="shared" si="28"/>
        <v>369</v>
      </c>
      <c r="F294" s="17">
        <f t="shared" si="28"/>
        <v>372</v>
      </c>
      <c r="G294" s="17">
        <f t="shared" si="28"/>
        <v>378</v>
      </c>
      <c r="H294" s="17">
        <f t="shared" si="28"/>
        <v>377</v>
      </c>
      <c r="I294" s="17">
        <f t="shared" si="28"/>
        <v>378</v>
      </c>
      <c r="J294" s="17">
        <f t="shared" si="28"/>
        <v>0</v>
      </c>
      <c r="K294" s="17">
        <f t="shared" si="28"/>
        <v>0</v>
      </c>
      <c r="L294" s="17">
        <f t="shared" si="28"/>
        <v>0</v>
      </c>
      <c r="M294" s="17">
        <f>SUM(C294:L294)</f>
        <v>2605</v>
      </c>
      <c r="N294" s="17"/>
      <c r="O294" s="39"/>
    </row>
    <row r="295" spans="1:15" ht="12.75" customHeight="1">
      <c r="A295" s="29" t="s">
        <v>14</v>
      </c>
      <c r="B295" s="19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 t="str">
        <f>IF(COUNT(C295:L295),AVERAGE(C295:L295)," ")</f>
        <v> </v>
      </c>
      <c r="O295" s="39"/>
    </row>
    <row r="296" spans="1:15" ht="12.75" customHeight="1">
      <c r="A296" s="16" t="s">
        <v>100</v>
      </c>
      <c r="B296" s="17">
        <v>93.9</v>
      </c>
      <c r="C296" s="17">
        <v>94</v>
      </c>
      <c r="D296" s="17">
        <v>87</v>
      </c>
      <c r="E296" s="17">
        <v>97</v>
      </c>
      <c r="F296" s="17">
        <v>96</v>
      </c>
      <c r="G296" s="17">
        <v>93</v>
      </c>
      <c r="H296" s="17">
        <v>95</v>
      </c>
      <c r="I296" s="17">
        <v>92</v>
      </c>
      <c r="J296" s="17"/>
      <c r="K296" s="17"/>
      <c r="L296" s="17"/>
      <c r="M296" s="17">
        <f>SUM(C296:L296)</f>
        <v>654</v>
      </c>
      <c r="N296" s="17">
        <f>IF(COUNT(C296:L296),AVERAGE(C296:L296)," ")</f>
        <v>93.42857142857143</v>
      </c>
      <c r="O296" s="39"/>
    </row>
    <row r="297" spans="1:15" ht="12.75" customHeight="1">
      <c r="A297" s="16" t="s">
        <v>101</v>
      </c>
      <c r="B297" s="17">
        <v>92.4</v>
      </c>
      <c r="C297" s="17">
        <v>96</v>
      </c>
      <c r="D297" s="17">
        <v>96</v>
      </c>
      <c r="E297" s="17">
        <v>96</v>
      </c>
      <c r="F297" s="17">
        <v>95</v>
      </c>
      <c r="G297" s="17">
        <v>93</v>
      </c>
      <c r="H297" s="17">
        <v>91</v>
      </c>
      <c r="I297" s="17">
        <v>94</v>
      </c>
      <c r="J297" s="17"/>
      <c r="K297" s="17"/>
      <c r="L297" s="17"/>
      <c r="M297" s="17">
        <f>SUM(C297:L297)</f>
        <v>661</v>
      </c>
      <c r="N297" s="17">
        <f>IF(COUNT(C297:L297),AVERAGE(C297:L297)," ")</f>
        <v>94.42857142857143</v>
      </c>
      <c r="O297" s="39"/>
    </row>
    <row r="298" spans="1:15" ht="12.75" customHeight="1">
      <c r="A298" s="16" t="s">
        <v>102</v>
      </c>
      <c r="B298" s="18">
        <v>92</v>
      </c>
      <c r="C298" s="17">
        <v>96</v>
      </c>
      <c r="D298" s="26">
        <v>95</v>
      </c>
      <c r="E298" s="26">
        <v>94</v>
      </c>
      <c r="F298" s="26">
        <v>95</v>
      </c>
      <c r="G298" s="26">
        <v>91</v>
      </c>
      <c r="H298" s="26">
        <v>94</v>
      </c>
      <c r="I298" s="26">
        <v>95</v>
      </c>
      <c r="J298" s="26"/>
      <c r="K298" s="26"/>
      <c r="L298" s="26"/>
      <c r="M298" s="17">
        <f>SUM(C298:L298)</f>
        <v>660</v>
      </c>
      <c r="N298" s="17">
        <f>IF(COUNT(C298:L298),AVERAGE(C298:L298)," ")</f>
        <v>94.28571428571429</v>
      </c>
      <c r="O298" s="39"/>
    </row>
    <row r="299" spans="1:15" ht="12.75" customHeight="1">
      <c r="A299" s="16" t="s">
        <v>103</v>
      </c>
      <c r="B299" s="18">
        <v>90.8</v>
      </c>
      <c r="C299" s="17">
        <v>92</v>
      </c>
      <c r="D299" s="26">
        <v>92</v>
      </c>
      <c r="E299" s="26">
        <v>90</v>
      </c>
      <c r="F299" s="26">
        <v>93</v>
      </c>
      <c r="G299" s="26">
        <v>95</v>
      </c>
      <c r="H299" s="26">
        <v>93</v>
      </c>
      <c r="I299" s="26">
        <v>90</v>
      </c>
      <c r="J299" s="26"/>
      <c r="K299" s="26"/>
      <c r="L299" s="26"/>
      <c r="M299" s="17">
        <f>SUM(C299:L299)</f>
        <v>645</v>
      </c>
      <c r="N299" s="17">
        <f>IF(COUNT(C299:L299),AVERAGE(C299:L299)," ")</f>
        <v>92.14285714285714</v>
      </c>
      <c r="O299" s="39"/>
    </row>
    <row r="300" spans="1:15" ht="12.75" customHeight="1">
      <c r="A300" s="6"/>
      <c r="B300" s="17">
        <f aca="true" t="shared" si="29" ref="B300:L300">SUM(B296:B299)</f>
        <v>369.1</v>
      </c>
      <c r="C300" s="17">
        <f t="shared" si="29"/>
        <v>378</v>
      </c>
      <c r="D300" s="17">
        <f t="shared" si="29"/>
        <v>370</v>
      </c>
      <c r="E300" s="17">
        <f t="shared" si="29"/>
        <v>377</v>
      </c>
      <c r="F300" s="17">
        <f t="shared" si="29"/>
        <v>379</v>
      </c>
      <c r="G300" s="17">
        <f t="shared" si="29"/>
        <v>372</v>
      </c>
      <c r="H300" s="17">
        <f t="shared" si="29"/>
        <v>373</v>
      </c>
      <c r="I300" s="17">
        <f t="shared" si="29"/>
        <v>371</v>
      </c>
      <c r="J300" s="17">
        <f t="shared" si="29"/>
        <v>0</v>
      </c>
      <c r="K300" s="17">
        <f t="shared" si="29"/>
        <v>0</v>
      </c>
      <c r="L300" s="17">
        <f t="shared" si="29"/>
        <v>0</v>
      </c>
      <c r="M300" s="17">
        <f>SUM(C300:L300)</f>
        <v>2620</v>
      </c>
      <c r="N300" s="17"/>
      <c r="O300" s="39"/>
    </row>
    <row r="301" spans="1:15" ht="12.75" customHeight="1">
      <c r="A301" s="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39"/>
    </row>
    <row r="302" spans="1:15" ht="12.75" customHeight="1">
      <c r="A302" s="6"/>
      <c r="B302" s="17"/>
      <c r="C302" s="17"/>
      <c r="D302" s="22" t="s">
        <v>7</v>
      </c>
      <c r="E302" s="19" t="s">
        <v>8</v>
      </c>
      <c r="F302" s="19" t="s">
        <v>9</v>
      </c>
      <c r="G302" s="19" t="s">
        <v>10</v>
      </c>
      <c r="H302" s="19" t="s">
        <v>11</v>
      </c>
      <c r="I302" s="19" t="s">
        <v>12</v>
      </c>
      <c r="J302" s="17"/>
      <c r="K302" s="17"/>
      <c r="L302" s="17"/>
      <c r="M302" s="17"/>
      <c r="N302" s="17"/>
      <c r="O302" s="39"/>
    </row>
    <row r="303" spans="1:15" ht="12.75" customHeight="1">
      <c r="A303" s="15" t="str">
        <f>+A295</f>
        <v>Helston B</v>
      </c>
      <c r="B303" s="17"/>
      <c r="C303" s="17"/>
      <c r="D303" s="26">
        <f>+J269</f>
        <v>7</v>
      </c>
      <c r="E303" s="26">
        <v>5</v>
      </c>
      <c r="F303" s="26">
        <v>0</v>
      </c>
      <c r="G303" s="26">
        <v>2</v>
      </c>
      <c r="H303" s="26">
        <f>+E303*2+F303</f>
        <v>10</v>
      </c>
      <c r="I303" s="26">
        <f>+M300</f>
        <v>2620</v>
      </c>
      <c r="J303" s="17"/>
      <c r="K303" s="17"/>
      <c r="L303" s="17"/>
      <c r="M303" s="17"/>
      <c r="N303" s="17"/>
      <c r="O303" s="39"/>
    </row>
    <row r="304" spans="1:15" ht="12.75" customHeight="1">
      <c r="A304" s="15" t="str">
        <f>+A283</f>
        <v>St. Austell B</v>
      </c>
      <c r="B304" s="17"/>
      <c r="C304" s="17"/>
      <c r="D304" s="26">
        <f>+J269</f>
        <v>7</v>
      </c>
      <c r="E304" s="26">
        <v>4</v>
      </c>
      <c r="F304" s="26">
        <v>0</v>
      </c>
      <c r="G304" s="26">
        <v>3</v>
      </c>
      <c r="H304" s="26">
        <f>+E304*2+F304</f>
        <v>8</v>
      </c>
      <c r="I304" s="26">
        <f>+M288</f>
        <v>2592</v>
      </c>
      <c r="J304" s="17"/>
      <c r="K304" s="17"/>
      <c r="L304" s="17"/>
      <c r="M304" s="17"/>
      <c r="N304" s="17"/>
      <c r="O304" s="39"/>
    </row>
    <row r="305" spans="1:15" ht="12.75" customHeight="1">
      <c r="A305" s="15" t="str">
        <f>+A289</f>
        <v>Hayle B</v>
      </c>
      <c r="B305" s="17"/>
      <c r="C305" s="17"/>
      <c r="D305" s="26">
        <f>+J269</f>
        <v>7</v>
      </c>
      <c r="E305" s="26">
        <v>3</v>
      </c>
      <c r="F305" s="26">
        <v>0</v>
      </c>
      <c r="G305" s="26">
        <v>4</v>
      </c>
      <c r="H305" s="26">
        <f>+E305*2+F305</f>
        <v>6</v>
      </c>
      <c r="I305" s="26">
        <f>+M294</f>
        <v>2605</v>
      </c>
      <c r="J305" s="17"/>
      <c r="K305" s="17"/>
      <c r="L305" s="17"/>
      <c r="M305" s="17"/>
      <c r="N305" s="17"/>
      <c r="O305" s="39"/>
    </row>
    <row r="306" spans="1:15" ht="12.75" customHeight="1">
      <c r="A306" s="15" t="str">
        <f>+A276</f>
        <v>Bodmin B</v>
      </c>
      <c r="B306" s="17"/>
      <c r="C306" s="17"/>
      <c r="D306" s="26">
        <f>+J269</f>
        <v>7</v>
      </c>
      <c r="E306" s="26">
        <v>2</v>
      </c>
      <c r="F306" s="26">
        <v>0</v>
      </c>
      <c r="G306" s="26">
        <v>5</v>
      </c>
      <c r="H306" s="26">
        <f>+E306*2+F306</f>
        <v>4</v>
      </c>
      <c r="I306" s="26">
        <f>+M282</f>
        <v>2618</v>
      </c>
      <c r="J306" s="17"/>
      <c r="K306" s="17"/>
      <c r="L306" s="17"/>
      <c r="M306" s="17"/>
      <c r="N306" s="17"/>
      <c r="O306" s="39"/>
    </row>
    <row r="307" spans="1:15" ht="12.75" customHeight="1">
      <c r="A307" s="51"/>
      <c r="B307" s="51"/>
      <c r="C307" s="39"/>
      <c r="D307" s="39"/>
      <c r="E307" s="52"/>
      <c r="F307" s="39"/>
      <c r="G307" s="39"/>
      <c r="H307" s="39"/>
      <c r="I307" s="39"/>
      <c r="J307" s="39"/>
      <c r="K307" s="39"/>
      <c r="L307" s="39"/>
      <c r="M307" s="39"/>
      <c r="N307" s="39"/>
      <c r="O307" s="39"/>
    </row>
    <row r="308" spans="1:15" ht="12.75" customHeight="1">
      <c r="A308" s="51"/>
      <c r="B308" s="51"/>
      <c r="C308" s="39"/>
      <c r="D308" s="39"/>
      <c r="E308" s="39"/>
      <c r="F308" s="52"/>
      <c r="G308" s="39"/>
      <c r="H308" s="39"/>
      <c r="I308" s="39"/>
      <c r="J308" s="39"/>
      <c r="K308" s="39"/>
      <c r="L308" s="39"/>
      <c r="M308" s="39"/>
      <c r="N308" s="39"/>
      <c r="O308" s="39"/>
    </row>
    <row r="309" spans="1:15" ht="12.75" customHeight="1">
      <c r="A309" s="8"/>
      <c r="B309" s="8"/>
      <c r="E309" s="48" t="s">
        <v>5</v>
      </c>
      <c r="O309" s="39"/>
    </row>
    <row r="310" spans="1:15" ht="12.75" customHeight="1">
      <c r="A310" s="8"/>
      <c r="B310" s="8"/>
      <c r="F310" s="48" t="s">
        <v>6</v>
      </c>
      <c r="O310" s="39"/>
    </row>
    <row r="311" spans="5:15" ht="12.75" customHeight="1">
      <c r="E311" s="1"/>
      <c r="G311" s="48" t="s">
        <v>4</v>
      </c>
      <c r="O311" s="39"/>
    </row>
    <row r="312" spans="7:15" ht="12.75" customHeight="1">
      <c r="G312" s="48" t="s">
        <v>38</v>
      </c>
      <c r="O312" s="39"/>
    </row>
    <row r="313" spans="1:15" ht="12.75" customHeight="1">
      <c r="A313" s="85" t="s">
        <v>147</v>
      </c>
      <c r="F313" s="48" t="s">
        <v>24</v>
      </c>
      <c r="J313" s="13">
        <v>8</v>
      </c>
      <c r="O313" s="39"/>
    </row>
    <row r="314" spans="4:15" ht="12.75" customHeight="1">
      <c r="D314" s="4"/>
      <c r="E314" s="4"/>
      <c r="F314" s="2"/>
      <c r="O314" s="39"/>
    </row>
    <row r="315" spans="1:15" ht="12.75" customHeight="1">
      <c r="A315" s="2"/>
      <c r="B315" s="2" t="str">
        <f>+A320</f>
        <v>Bodmin B</v>
      </c>
      <c r="C315" s="9"/>
      <c r="D315" s="4"/>
      <c r="E315" s="4"/>
      <c r="F315" s="13">
        <f>+J326</f>
        <v>364</v>
      </c>
      <c r="H315" s="48" t="s">
        <v>151</v>
      </c>
      <c r="J315" s="10" t="str">
        <f>+A333</f>
        <v>Hayle B</v>
      </c>
      <c r="L315" s="5"/>
      <c r="M315" s="5"/>
      <c r="N315" s="13">
        <f>+J338</f>
        <v>381</v>
      </c>
      <c r="O315" s="39"/>
    </row>
    <row r="316" spans="1:15" ht="12.75" customHeight="1">
      <c r="A316" s="2"/>
      <c r="B316" s="2"/>
      <c r="C316" s="10"/>
      <c r="D316" s="4"/>
      <c r="E316" s="4"/>
      <c r="F316" s="2"/>
      <c r="H316" s="10"/>
      <c r="I316" s="2"/>
      <c r="J316" s="2"/>
      <c r="L316" s="2"/>
      <c r="M316" s="2"/>
      <c r="N316" s="2"/>
      <c r="O316" s="39"/>
    </row>
    <row r="317" spans="1:15" ht="12.75" customHeight="1">
      <c r="A317" s="6"/>
      <c r="B317" s="2" t="str">
        <f>+A327</f>
        <v>St. Austell B</v>
      </c>
      <c r="C317" s="11"/>
      <c r="D317" s="7"/>
      <c r="E317" s="7"/>
      <c r="F317" s="13">
        <f>+J332</f>
        <v>368</v>
      </c>
      <c r="H317" s="48" t="s">
        <v>151</v>
      </c>
      <c r="J317" s="2" t="str">
        <f>+A339</f>
        <v>Helston B</v>
      </c>
      <c r="L317" s="2"/>
      <c r="M317" s="2"/>
      <c r="N317" s="13">
        <f>+J344</f>
        <v>376</v>
      </c>
      <c r="O317" s="39"/>
    </row>
    <row r="318" spans="1:15" ht="12.75" customHeight="1">
      <c r="A318" s="6"/>
      <c r="B318" s="6"/>
      <c r="C318" s="11"/>
      <c r="D318" s="7"/>
      <c r="E318" s="7"/>
      <c r="F318" s="5"/>
      <c r="G318" s="5"/>
      <c r="H318" s="12"/>
      <c r="I318" s="5"/>
      <c r="J318" s="5"/>
      <c r="K318" s="5"/>
      <c r="L318" s="5"/>
      <c r="M318" s="5"/>
      <c r="N318" s="5"/>
      <c r="O318" s="39"/>
    </row>
    <row r="319" spans="1:15" ht="12.75" customHeight="1">
      <c r="A319" s="6"/>
      <c r="B319" s="4" t="s">
        <v>1</v>
      </c>
      <c r="C319" s="10" t="s">
        <v>3</v>
      </c>
      <c r="D319" s="7"/>
      <c r="E319" s="7"/>
      <c r="F319" s="5"/>
      <c r="G319" s="5"/>
      <c r="H319" s="12"/>
      <c r="I319" s="5"/>
      <c r="J319" s="5"/>
      <c r="K319" s="5"/>
      <c r="L319" s="5"/>
      <c r="M319" s="5"/>
      <c r="N319" s="5"/>
      <c r="O319" s="39"/>
    </row>
    <row r="320" spans="1:15" ht="12.75" customHeight="1">
      <c r="A320" s="3" t="s">
        <v>95</v>
      </c>
      <c r="B320" s="4" t="s">
        <v>0</v>
      </c>
      <c r="C320" s="7">
        <v>1</v>
      </c>
      <c r="D320" s="7">
        <v>2</v>
      </c>
      <c r="E320" s="7">
        <v>3</v>
      </c>
      <c r="F320" s="7">
        <v>4</v>
      </c>
      <c r="G320" s="7">
        <v>5</v>
      </c>
      <c r="H320" s="7">
        <v>6</v>
      </c>
      <c r="I320" s="7">
        <v>7</v>
      </c>
      <c r="J320" s="7">
        <v>8</v>
      </c>
      <c r="K320" s="7">
        <v>9</v>
      </c>
      <c r="L320" s="7">
        <v>10</v>
      </c>
      <c r="M320" s="14" t="s">
        <v>2</v>
      </c>
      <c r="N320" s="14" t="s">
        <v>0</v>
      </c>
      <c r="O320" s="39"/>
    </row>
    <row r="321" spans="1:15" ht="12.75" customHeight="1">
      <c r="A321" s="16" t="s">
        <v>104</v>
      </c>
      <c r="B321" s="18">
        <v>94.6</v>
      </c>
      <c r="C321" s="17">
        <v>93</v>
      </c>
      <c r="D321" s="17">
        <v>90</v>
      </c>
      <c r="E321" s="17">
        <v>94</v>
      </c>
      <c r="F321" s="17"/>
      <c r="G321" s="17"/>
      <c r="H321" s="17"/>
      <c r="I321" s="17"/>
      <c r="J321" s="17"/>
      <c r="K321" s="17"/>
      <c r="L321" s="17"/>
      <c r="M321" s="17">
        <f aca="true" t="shared" si="30" ref="M321:M326">SUM(C321:L321)</f>
        <v>277</v>
      </c>
      <c r="N321" s="18">
        <f>IF(COUNT(C321:L321),AVERAGE(C321:L321)," ")</f>
        <v>92.33333333333333</v>
      </c>
      <c r="O321" s="39"/>
    </row>
    <row r="322" spans="1:15" ht="12.75" customHeight="1">
      <c r="A322" s="16" t="s">
        <v>105</v>
      </c>
      <c r="B322" s="18">
        <v>94</v>
      </c>
      <c r="C322" s="17">
        <v>94</v>
      </c>
      <c r="D322" s="17">
        <v>97</v>
      </c>
      <c r="E322" s="17">
        <v>93</v>
      </c>
      <c r="F322" s="17">
        <v>97</v>
      </c>
      <c r="G322" s="17">
        <v>94</v>
      </c>
      <c r="H322" s="17">
        <v>93</v>
      </c>
      <c r="I322" s="17">
        <v>93</v>
      </c>
      <c r="J322" s="17">
        <v>95</v>
      </c>
      <c r="K322" s="17"/>
      <c r="L322" s="17"/>
      <c r="M322" s="17">
        <f t="shared" si="30"/>
        <v>756</v>
      </c>
      <c r="N322" s="18">
        <f>IF(COUNT(C322:L322),AVERAGE(C322:L322)," ")</f>
        <v>94.5</v>
      </c>
      <c r="O322" s="39"/>
    </row>
    <row r="323" spans="1:15" ht="12.75" customHeight="1">
      <c r="A323" s="16" t="s">
        <v>106</v>
      </c>
      <c r="B323" s="18">
        <v>93.8</v>
      </c>
      <c r="C323" s="13">
        <v>100</v>
      </c>
      <c r="D323" s="26">
        <v>97</v>
      </c>
      <c r="E323" s="26">
        <v>94</v>
      </c>
      <c r="F323" s="26">
        <v>94</v>
      </c>
      <c r="G323" s="26">
        <v>94</v>
      </c>
      <c r="H323" s="26">
        <v>91</v>
      </c>
      <c r="I323" s="26">
        <v>97</v>
      </c>
      <c r="J323" s="26">
        <v>92</v>
      </c>
      <c r="K323" s="26"/>
      <c r="L323" s="26"/>
      <c r="M323" s="17">
        <f t="shared" si="30"/>
        <v>759</v>
      </c>
      <c r="N323" s="18">
        <f>IF(COUNT(C323:L323),AVERAGE(C323:L323)," ")</f>
        <v>94.875</v>
      </c>
      <c r="O323" s="39"/>
    </row>
    <row r="324" spans="1:15" ht="12.75" customHeight="1">
      <c r="A324" s="16" t="s">
        <v>107</v>
      </c>
      <c r="B324" s="31">
        <v>92.9</v>
      </c>
      <c r="C324" s="17">
        <v>90</v>
      </c>
      <c r="D324" s="26">
        <v>95</v>
      </c>
      <c r="E324" s="26">
        <v>97</v>
      </c>
      <c r="F324" s="26">
        <v>92</v>
      </c>
      <c r="G324" s="26">
        <v>90</v>
      </c>
      <c r="H324" s="26">
        <v>82</v>
      </c>
      <c r="I324" s="26">
        <v>94</v>
      </c>
      <c r="J324" s="26">
        <v>87</v>
      </c>
      <c r="K324" s="26"/>
      <c r="L324" s="26"/>
      <c r="M324" s="17">
        <f t="shared" si="30"/>
        <v>727</v>
      </c>
      <c r="N324" s="18">
        <f>IF(COUNT(C324:L324),AVERAGE(C324:L324)," ")</f>
        <v>90.875</v>
      </c>
      <c r="O324" s="39"/>
    </row>
    <row r="325" spans="1:15" ht="12.75" customHeight="1">
      <c r="A325" s="16" t="s">
        <v>161</v>
      </c>
      <c r="B325" s="31">
        <v>93.4</v>
      </c>
      <c r="C325" s="17"/>
      <c r="D325" s="26"/>
      <c r="E325" s="26"/>
      <c r="F325" s="26">
        <v>95</v>
      </c>
      <c r="G325" s="26">
        <v>93</v>
      </c>
      <c r="H325" s="26">
        <v>91</v>
      </c>
      <c r="I325" s="26">
        <v>94</v>
      </c>
      <c r="J325" s="26">
        <v>90</v>
      </c>
      <c r="K325" s="26"/>
      <c r="L325" s="26"/>
      <c r="M325" s="17">
        <f t="shared" si="30"/>
        <v>463</v>
      </c>
      <c r="N325" s="18">
        <f>IF(COUNT(C325:L325),AVERAGE(C325:L325)," ")</f>
        <v>92.6</v>
      </c>
      <c r="O325" s="39"/>
    </row>
    <row r="326" spans="1:15" ht="12.75" customHeight="1">
      <c r="A326" s="16"/>
      <c r="B326" s="18">
        <f>SUM(B321:B325)</f>
        <v>468.69999999999993</v>
      </c>
      <c r="C326" s="17">
        <f>SUM(C321:C324)</f>
        <v>377</v>
      </c>
      <c r="D326" s="17">
        <f>SUM(D321:D324)</f>
        <v>379</v>
      </c>
      <c r="E326" s="17">
        <f>SUM(E321:E324)</f>
        <v>378</v>
      </c>
      <c r="F326" s="17">
        <f aca="true" t="shared" si="31" ref="F326:L326">SUM(F321:F325)</f>
        <v>378</v>
      </c>
      <c r="G326" s="17">
        <f t="shared" si="31"/>
        <v>371</v>
      </c>
      <c r="H326" s="17">
        <f t="shared" si="31"/>
        <v>357</v>
      </c>
      <c r="I326" s="17">
        <f t="shared" si="31"/>
        <v>378</v>
      </c>
      <c r="J326" s="17">
        <f t="shared" si="31"/>
        <v>364</v>
      </c>
      <c r="K326" s="17">
        <f t="shared" si="31"/>
        <v>0</v>
      </c>
      <c r="L326" s="17">
        <f t="shared" si="31"/>
        <v>0</v>
      </c>
      <c r="M326" s="17">
        <f t="shared" si="30"/>
        <v>2982</v>
      </c>
      <c r="N326" s="18"/>
      <c r="O326" s="39"/>
    </row>
    <row r="327" spans="1:15" ht="12.75" customHeight="1">
      <c r="A327" s="29" t="s">
        <v>17</v>
      </c>
      <c r="B327" s="19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8" t="str">
        <f>IF(COUNT(C327:L327),AVERAGE(C327:L327)," ")</f>
        <v> </v>
      </c>
      <c r="O327" s="39"/>
    </row>
    <row r="328" spans="1:15" ht="12.75" customHeight="1">
      <c r="A328" s="16" t="s">
        <v>108</v>
      </c>
      <c r="B328" s="18">
        <v>95.4</v>
      </c>
      <c r="C328" s="17">
        <v>96</v>
      </c>
      <c r="D328" s="17">
        <v>94</v>
      </c>
      <c r="E328" s="17">
        <v>96</v>
      </c>
      <c r="F328" s="17">
        <v>97</v>
      </c>
      <c r="G328" s="17">
        <v>94</v>
      </c>
      <c r="H328" s="84">
        <v>92</v>
      </c>
      <c r="I328" s="17">
        <v>94</v>
      </c>
      <c r="J328" s="17">
        <v>88</v>
      </c>
      <c r="K328" s="17"/>
      <c r="L328" s="17"/>
      <c r="M328" s="17">
        <f>SUM(C328:L328)</f>
        <v>751</v>
      </c>
      <c r="N328" s="18">
        <f>IF(COUNT(C328:L328),AVERAGE(C328:L328)," ")</f>
        <v>93.875</v>
      </c>
      <c r="O328" s="39"/>
    </row>
    <row r="329" spans="1:15" ht="12.75" customHeight="1">
      <c r="A329" s="16" t="s">
        <v>109</v>
      </c>
      <c r="B329" s="18">
        <v>93</v>
      </c>
      <c r="C329" s="17">
        <v>88</v>
      </c>
      <c r="D329" s="17">
        <v>93</v>
      </c>
      <c r="E329" s="17">
        <v>94</v>
      </c>
      <c r="F329" s="17">
        <v>93</v>
      </c>
      <c r="G329" s="17">
        <v>92</v>
      </c>
      <c r="H329" s="17">
        <v>92</v>
      </c>
      <c r="I329" s="17">
        <v>91</v>
      </c>
      <c r="J329" s="17">
        <v>98</v>
      </c>
      <c r="K329" s="17"/>
      <c r="L329" s="17"/>
      <c r="M329" s="17">
        <f>SUM(C329:L329)</f>
        <v>741</v>
      </c>
      <c r="N329" s="18">
        <f>IF(COUNT(C329:L329),AVERAGE(C329:L329)," ")</f>
        <v>92.625</v>
      </c>
      <c r="O329" s="39"/>
    </row>
    <row r="330" spans="1:15" ht="12.75" customHeight="1">
      <c r="A330" s="16" t="s">
        <v>110</v>
      </c>
      <c r="B330" s="18">
        <v>92.7</v>
      </c>
      <c r="C330" s="17">
        <v>93</v>
      </c>
      <c r="D330" s="26">
        <v>91</v>
      </c>
      <c r="E330" s="26">
        <v>95</v>
      </c>
      <c r="F330" s="26">
        <v>93</v>
      </c>
      <c r="G330" s="26">
        <v>93</v>
      </c>
      <c r="H330" s="26">
        <v>93</v>
      </c>
      <c r="I330" s="26">
        <v>88</v>
      </c>
      <c r="J330" s="26">
        <v>93</v>
      </c>
      <c r="K330" s="26"/>
      <c r="L330" s="26"/>
      <c r="M330" s="17">
        <f>SUM(C330:L330)</f>
        <v>739</v>
      </c>
      <c r="N330" s="18">
        <f>IF(COUNT(C330:L330),AVERAGE(C330:L330)," ")</f>
        <v>92.375</v>
      </c>
      <c r="O330" s="39"/>
    </row>
    <row r="331" spans="1:15" ht="12.75" customHeight="1">
      <c r="A331" s="16" t="s">
        <v>111</v>
      </c>
      <c r="B331" s="18">
        <v>91</v>
      </c>
      <c r="C331" s="17">
        <v>91</v>
      </c>
      <c r="D331" s="26">
        <v>88</v>
      </c>
      <c r="E331" s="26">
        <v>94</v>
      </c>
      <c r="F331" s="26">
        <v>91</v>
      </c>
      <c r="G331" s="26">
        <v>90</v>
      </c>
      <c r="H331" s="26">
        <v>95</v>
      </c>
      <c r="I331" s="26">
        <v>91</v>
      </c>
      <c r="J331" s="26">
        <v>89</v>
      </c>
      <c r="K331" s="26"/>
      <c r="L331" s="26"/>
      <c r="M331" s="17">
        <f>SUM(C331:L331)</f>
        <v>729</v>
      </c>
      <c r="N331" s="18">
        <f>IF(COUNT(C331:L331),AVERAGE(C331:L331)," ")</f>
        <v>91.125</v>
      </c>
      <c r="O331" s="39"/>
    </row>
    <row r="332" spans="1:15" ht="12.75" customHeight="1">
      <c r="A332" s="23"/>
      <c r="B332" s="31">
        <f aca="true" t="shared" si="32" ref="B332:L332">SUM(B328:B331)</f>
        <v>372.1</v>
      </c>
      <c r="C332" s="17">
        <f t="shared" si="32"/>
        <v>368</v>
      </c>
      <c r="D332" s="17">
        <f t="shared" si="32"/>
        <v>366</v>
      </c>
      <c r="E332" s="17">
        <f t="shared" si="32"/>
        <v>379</v>
      </c>
      <c r="F332" s="17">
        <f t="shared" si="32"/>
        <v>374</v>
      </c>
      <c r="G332" s="17">
        <f t="shared" si="32"/>
        <v>369</v>
      </c>
      <c r="H332" s="17">
        <f t="shared" si="32"/>
        <v>372</v>
      </c>
      <c r="I332" s="17">
        <f t="shared" si="32"/>
        <v>364</v>
      </c>
      <c r="J332" s="17">
        <f t="shared" si="32"/>
        <v>368</v>
      </c>
      <c r="K332" s="17">
        <f t="shared" si="32"/>
        <v>0</v>
      </c>
      <c r="L332" s="17">
        <f t="shared" si="32"/>
        <v>0</v>
      </c>
      <c r="M332" s="17">
        <f>SUM(C332:L332)</f>
        <v>2960</v>
      </c>
      <c r="N332" s="18"/>
      <c r="O332" s="39"/>
    </row>
    <row r="333" spans="1:15" ht="12.75" customHeight="1">
      <c r="A333" s="29" t="s">
        <v>20</v>
      </c>
      <c r="B333" s="90" t="s">
        <v>153</v>
      </c>
      <c r="C333" s="89"/>
      <c r="D333" s="89"/>
      <c r="E333" s="89"/>
      <c r="F333" s="17"/>
      <c r="G333" s="17"/>
      <c r="H333" s="17"/>
      <c r="I333" s="17"/>
      <c r="J333" s="17"/>
      <c r="K333" s="17"/>
      <c r="L333" s="17"/>
      <c r="M333" s="17"/>
      <c r="N333" s="18" t="str">
        <f>IF(COUNT(C333:L333),AVERAGE(C333:L333)," ")</f>
        <v> </v>
      </c>
      <c r="O333" s="39"/>
    </row>
    <row r="334" spans="1:15" ht="12.75" customHeight="1">
      <c r="A334" s="16" t="s">
        <v>96</v>
      </c>
      <c r="B334" s="17">
        <v>94.3</v>
      </c>
      <c r="C334" s="89">
        <v>95</v>
      </c>
      <c r="D334" s="17">
        <v>94</v>
      </c>
      <c r="E334" s="17">
        <v>92</v>
      </c>
      <c r="F334" s="17">
        <v>97</v>
      </c>
      <c r="G334" s="17">
        <v>95</v>
      </c>
      <c r="H334" s="17">
        <v>95</v>
      </c>
      <c r="I334" s="17">
        <v>96</v>
      </c>
      <c r="J334" s="17">
        <v>97</v>
      </c>
      <c r="K334" s="17"/>
      <c r="L334" s="17"/>
      <c r="M334" s="17">
        <f>SUM(C334:L334)</f>
        <v>761</v>
      </c>
      <c r="N334" s="18">
        <f>IF(COUNT(C334:L334),AVERAGE(C334:L334)," ")</f>
        <v>95.125</v>
      </c>
      <c r="O334" s="39"/>
    </row>
    <row r="335" spans="1:15" ht="12.75" customHeight="1">
      <c r="A335" s="16" t="s">
        <v>97</v>
      </c>
      <c r="B335" s="5">
        <v>93.3</v>
      </c>
      <c r="C335" s="17">
        <v>91</v>
      </c>
      <c r="D335" s="17">
        <v>92</v>
      </c>
      <c r="E335" s="17">
        <v>91</v>
      </c>
      <c r="F335" s="17">
        <v>95</v>
      </c>
      <c r="G335" s="17">
        <v>94</v>
      </c>
      <c r="H335" s="17">
        <v>92</v>
      </c>
      <c r="I335" s="17">
        <v>92</v>
      </c>
      <c r="J335" s="17">
        <v>90</v>
      </c>
      <c r="K335" s="17"/>
      <c r="L335" s="17"/>
      <c r="M335" s="17">
        <f>SUM(C335:L335)</f>
        <v>737</v>
      </c>
      <c r="N335" s="18">
        <f>IF(COUNT(C335:L335),AVERAGE(C335:L335)," ")</f>
        <v>92.125</v>
      </c>
      <c r="O335" s="39"/>
    </row>
    <row r="336" spans="1:15" ht="12.75" customHeight="1">
      <c r="A336" s="16" t="s">
        <v>98</v>
      </c>
      <c r="B336" s="18">
        <v>92.8</v>
      </c>
      <c r="C336" s="17">
        <v>85</v>
      </c>
      <c r="D336" s="26">
        <v>90</v>
      </c>
      <c r="E336" s="26">
        <v>93</v>
      </c>
      <c r="F336" s="26">
        <v>92</v>
      </c>
      <c r="G336" s="26">
        <v>94</v>
      </c>
      <c r="H336" s="26">
        <v>94</v>
      </c>
      <c r="I336" s="26">
        <v>93</v>
      </c>
      <c r="J336" s="26">
        <v>98</v>
      </c>
      <c r="K336" s="26"/>
      <c r="L336" s="26"/>
      <c r="M336" s="17">
        <f>SUM(C336:L336)</f>
        <v>739</v>
      </c>
      <c r="N336" s="18">
        <f>IF(COUNT(C336:L336),AVERAGE(C336:L336)," ")</f>
        <v>92.375</v>
      </c>
      <c r="O336" s="39"/>
    </row>
    <row r="337" spans="1:15" ht="12.75" customHeight="1">
      <c r="A337" s="16" t="s">
        <v>99</v>
      </c>
      <c r="B337" s="18">
        <v>90</v>
      </c>
      <c r="C337" s="17">
        <v>92</v>
      </c>
      <c r="D337" s="26">
        <v>92</v>
      </c>
      <c r="E337" s="26">
        <v>93</v>
      </c>
      <c r="F337" s="26">
        <v>88</v>
      </c>
      <c r="G337" s="26">
        <v>95</v>
      </c>
      <c r="H337" s="26">
        <v>96</v>
      </c>
      <c r="I337" s="26">
        <v>97</v>
      </c>
      <c r="J337" s="26">
        <v>96</v>
      </c>
      <c r="K337" s="26"/>
      <c r="L337" s="26"/>
      <c r="M337" s="17">
        <f>SUM(C337:L337)</f>
        <v>749</v>
      </c>
      <c r="N337" s="18">
        <f>IF(COUNT(C337:L337),AVERAGE(C337:L337)," ")</f>
        <v>93.625</v>
      </c>
      <c r="O337" s="39"/>
    </row>
    <row r="338" spans="1:15" ht="12.75" customHeight="1">
      <c r="A338" s="16"/>
      <c r="B338" s="17">
        <f aca="true" t="shared" si="33" ref="B338:L338">SUM(B334:B337)</f>
        <v>370.4</v>
      </c>
      <c r="C338" s="17">
        <f t="shared" si="33"/>
        <v>363</v>
      </c>
      <c r="D338" s="17">
        <f t="shared" si="33"/>
        <v>368</v>
      </c>
      <c r="E338" s="17">
        <f t="shared" si="33"/>
        <v>369</v>
      </c>
      <c r="F338" s="17">
        <f t="shared" si="33"/>
        <v>372</v>
      </c>
      <c r="G338" s="17">
        <f t="shared" si="33"/>
        <v>378</v>
      </c>
      <c r="H338" s="17">
        <f t="shared" si="33"/>
        <v>377</v>
      </c>
      <c r="I338" s="17">
        <f t="shared" si="33"/>
        <v>378</v>
      </c>
      <c r="J338" s="17">
        <f t="shared" si="33"/>
        <v>381</v>
      </c>
      <c r="K338" s="17">
        <f t="shared" si="33"/>
        <v>0</v>
      </c>
      <c r="L338" s="17">
        <f t="shared" si="33"/>
        <v>0</v>
      </c>
      <c r="M338" s="17">
        <f>SUM(C338:L338)</f>
        <v>2986</v>
      </c>
      <c r="N338" s="18"/>
      <c r="O338" s="39"/>
    </row>
    <row r="339" spans="1:15" ht="12.75" customHeight="1">
      <c r="A339" s="29" t="s">
        <v>14</v>
      </c>
      <c r="B339" s="19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8" t="str">
        <f>IF(COUNT(C339:L339),AVERAGE(C339:L339)," ")</f>
        <v> </v>
      </c>
      <c r="O339" s="39"/>
    </row>
    <row r="340" spans="1:15" ht="12.75" customHeight="1">
      <c r="A340" s="16" t="s">
        <v>100</v>
      </c>
      <c r="B340" s="17">
        <v>93.9</v>
      </c>
      <c r="C340" s="17">
        <v>94</v>
      </c>
      <c r="D340" s="17">
        <v>87</v>
      </c>
      <c r="E340" s="17">
        <v>97</v>
      </c>
      <c r="F340" s="17">
        <v>96</v>
      </c>
      <c r="G340" s="17">
        <v>93</v>
      </c>
      <c r="H340" s="17">
        <v>95</v>
      </c>
      <c r="I340" s="17">
        <v>92</v>
      </c>
      <c r="J340" s="17">
        <v>94</v>
      </c>
      <c r="K340" s="17"/>
      <c r="L340" s="17"/>
      <c r="M340" s="17">
        <f>SUM(C340:L340)</f>
        <v>748</v>
      </c>
      <c r="N340" s="18">
        <f>IF(COUNT(C340:L340),AVERAGE(C340:L340)," ")</f>
        <v>93.5</v>
      </c>
      <c r="O340" s="39"/>
    </row>
    <row r="341" spans="1:15" ht="12.75" customHeight="1">
      <c r="A341" s="16" t="s">
        <v>101</v>
      </c>
      <c r="B341" s="17">
        <v>92.4</v>
      </c>
      <c r="C341" s="17">
        <v>96</v>
      </c>
      <c r="D341" s="17">
        <v>96</v>
      </c>
      <c r="E341" s="17">
        <v>96</v>
      </c>
      <c r="F341" s="17">
        <v>95</v>
      </c>
      <c r="G341" s="17">
        <v>93</v>
      </c>
      <c r="H341" s="17">
        <v>91</v>
      </c>
      <c r="I341" s="17">
        <v>94</v>
      </c>
      <c r="J341" s="17">
        <v>94</v>
      </c>
      <c r="K341" s="17"/>
      <c r="L341" s="17"/>
      <c r="M341" s="17">
        <f>SUM(C341:L341)</f>
        <v>755</v>
      </c>
      <c r="N341" s="18">
        <f>IF(COUNT(C341:L341),AVERAGE(C341:L341)," ")</f>
        <v>94.375</v>
      </c>
      <c r="O341" s="39"/>
    </row>
    <row r="342" spans="1:15" ht="12.75" customHeight="1">
      <c r="A342" s="16" t="s">
        <v>102</v>
      </c>
      <c r="B342" s="18">
        <v>92</v>
      </c>
      <c r="C342" s="17">
        <v>96</v>
      </c>
      <c r="D342" s="26">
        <v>95</v>
      </c>
      <c r="E342" s="26">
        <v>94</v>
      </c>
      <c r="F342" s="26">
        <v>95</v>
      </c>
      <c r="G342" s="26">
        <v>91</v>
      </c>
      <c r="H342" s="26">
        <v>94</v>
      </c>
      <c r="I342" s="26">
        <v>95</v>
      </c>
      <c r="J342" s="26">
        <v>95</v>
      </c>
      <c r="K342" s="26"/>
      <c r="L342" s="26"/>
      <c r="M342" s="17">
        <f>SUM(C342:L342)</f>
        <v>755</v>
      </c>
      <c r="N342" s="18">
        <f>IF(COUNT(C342:L342),AVERAGE(C342:L342)," ")</f>
        <v>94.375</v>
      </c>
      <c r="O342" s="39"/>
    </row>
    <row r="343" spans="1:15" ht="12.75" customHeight="1">
      <c r="A343" s="16" t="s">
        <v>103</v>
      </c>
      <c r="B343" s="18">
        <v>90.8</v>
      </c>
      <c r="C343" s="17">
        <v>92</v>
      </c>
      <c r="D343" s="26">
        <v>92</v>
      </c>
      <c r="E343" s="26">
        <v>90</v>
      </c>
      <c r="F343" s="26">
        <v>93</v>
      </c>
      <c r="G343" s="26">
        <v>95</v>
      </c>
      <c r="H343" s="26">
        <v>93</v>
      </c>
      <c r="I343" s="26">
        <v>90</v>
      </c>
      <c r="J343" s="26">
        <v>93</v>
      </c>
      <c r="K343" s="26"/>
      <c r="L343" s="26"/>
      <c r="M343" s="17">
        <f>SUM(C343:L343)</f>
        <v>738</v>
      </c>
      <c r="N343" s="18">
        <f>IF(COUNT(C343:L343),AVERAGE(C343:L343)," ")</f>
        <v>92.25</v>
      </c>
      <c r="O343" s="39"/>
    </row>
    <row r="344" spans="1:15" ht="12.75" customHeight="1">
      <c r="A344" s="6"/>
      <c r="B344" s="17">
        <f aca="true" t="shared" si="34" ref="B344:L344">SUM(B340:B343)</f>
        <v>369.1</v>
      </c>
      <c r="C344" s="17">
        <f t="shared" si="34"/>
        <v>378</v>
      </c>
      <c r="D344" s="17">
        <f t="shared" si="34"/>
        <v>370</v>
      </c>
      <c r="E344" s="17">
        <f t="shared" si="34"/>
        <v>377</v>
      </c>
      <c r="F344" s="17">
        <f t="shared" si="34"/>
        <v>379</v>
      </c>
      <c r="G344" s="17">
        <f t="shared" si="34"/>
        <v>372</v>
      </c>
      <c r="H344" s="17">
        <f t="shared" si="34"/>
        <v>373</v>
      </c>
      <c r="I344" s="17">
        <f t="shared" si="34"/>
        <v>371</v>
      </c>
      <c r="J344" s="17">
        <f t="shared" si="34"/>
        <v>376</v>
      </c>
      <c r="K344" s="17">
        <f t="shared" si="34"/>
        <v>0</v>
      </c>
      <c r="L344" s="17">
        <f t="shared" si="34"/>
        <v>0</v>
      </c>
      <c r="M344" s="17">
        <f>SUM(C344:L344)</f>
        <v>2996</v>
      </c>
      <c r="N344" s="18"/>
      <c r="O344" s="39"/>
    </row>
    <row r="345" spans="1:15" ht="12.75" customHeight="1">
      <c r="A345" s="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39"/>
    </row>
    <row r="346" spans="1:15" ht="12.75" customHeight="1">
      <c r="A346" s="6"/>
      <c r="B346" s="17"/>
      <c r="C346" s="17"/>
      <c r="D346" s="22" t="s">
        <v>7</v>
      </c>
      <c r="E346" s="19" t="s">
        <v>8</v>
      </c>
      <c r="F346" s="19" t="s">
        <v>9</v>
      </c>
      <c r="G346" s="19" t="s">
        <v>10</v>
      </c>
      <c r="H346" s="19" t="s">
        <v>11</v>
      </c>
      <c r="I346" s="19" t="s">
        <v>12</v>
      </c>
      <c r="J346" s="17"/>
      <c r="K346" s="17"/>
      <c r="L346" s="17"/>
      <c r="M346" s="17"/>
      <c r="N346" s="17"/>
      <c r="O346" s="39"/>
    </row>
    <row r="347" spans="1:15" ht="12.75" customHeight="1">
      <c r="A347" s="15" t="str">
        <f>+A339</f>
        <v>Helston B</v>
      </c>
      <c r="B347" s="17"/>
      <c r="C347" s="17"/>
      <c r="D347" s="26">
        <f>+J313</f>
        <v>8</v>
      </c>
      <c r="E347" s="26">
        <v>6</v>
      </c>
      <c r="F347" s="26">
        <v>0</v>
      </c>
      <c r="G347" s="26">
        <v>2</v>
      </c>
      <c r="H347" s="26">
        <f>+E347*2+F347</f>
        <v>12</v>
      </c>
      <c r="I347" s="26">
        <f>+M344</f>
        <v>2996</v>
      </c>
      <c r="J347" s="17"/>
      <c r="K347" s="17"/>
      <c r="L347" s="17"/>
      <c r="M347" s="17"/>
      <c r="N347" s="17"/>
      <c r="O347" s="39"/>
    </row>
    <row r="348" spans="1:15" ht="12.75" customHeight="1">
      <c r="A348" s="15" t="str">
        <f>+A333</f>
        <v>Hayle B</v>
      </c>
      <c r="B348" s="17"/>
      <c r="C348" s="17"/>
      <c r="D348" s="26">
        <f>+J313</f>
        <v>8</v>
      </c>
      <c r="E348" s="26">
        <v>4</v>
      </c>
      <c r="F348" s="26">
        <v>0</v>
      </c>
      <c r="G348" s="26">
        <v>4</v>
      </c>
      <c r="H348" s="26">
        <f>+E348*2+F348</f>
        <v>8</v>
      </c>
      <c r="I348" s="26">
        <f>+M338</f>
        <v>2986</v>
      </c>
      <c r="J348" s="17"/>
      <c r="K348" s="17"/>
      <c r="L348" s="17"/>
      <c r="M348" s="17"/>
      <c r="N348" s="17"/>
      <c r="O348" s="39"/>
    </row>
    <row r="349" spans="1:15" ht="12.75" customHeight="1">
      <c r="A349" s="15" t="str">
        <f>+A327</f>
        <v>St. Austell B</v>
      </c>
      <c r="B349" s="17"/>
      <c r="C349" s="17"/>
      <c r="D349" s="26">
        <f>+J313</f>
        <v>8</v>
      </c>
      <c r="E349" s="26">
        <v>4</v>
      </c>
      <c r="F349" s="26">
        <v>0</v>
      </c>
      <c r="G349" s="26">
        <v>4</v>
      </c>
      <c r="H349" s="26">
        <f>+E349*2+F349</f>
        <v>8</v>
      </c>
      <c r="I349" s="26">
        <f>+M332</f>
        <v>2960</v>
      </c>
      <c r="J349" s="17"/>
      <c r="K349" s="17"/>
      <c r="L349" s="17"/>
      <c r="M349" s="17"/>
      <c r="N349" s="17"/>
      <c r="O349" s="39"/>
    </row>
    <row r="350" spans="1:15" ht="12.75" customHeight="1">
      <c r="A350" s="15" t="str">
        <f>+A320</f>
        <v>Bodmin B</v>
      </c>
      <c r="B350" s="17"/>
      <c r="C350" s="17"/>
      <c r="D350" s="26">
        <f>+J313</f>
        <v>8</v>
      </c>
      <c r="E350" s="26">
        <v>2</v>
      </c>
      <c r="F350" s="26">
        <v>0</v>
      </c>
      <c r="G350" s="26">
        <v>6</v>
      </c>
      <c r="H350" s="26">
        <f>+E350*2+F350</f>
        <v>4</v>
      </c>
      <c r="I350" s="26">
        <f>+M326</f>
        <v>2982</v>
      </c>
      <c r="J350" s="17"/>
      <c r="K350" s="17"/>
      <c r="L350" s="17"/>
      <c r="M350" s="17"/>
      <c r="N350" s="17"/>
      <c r="O350" s="39"/>
    </row>
    <row r="351" spans="1:15" ht="12.75" customHeight="1">
      <c r="A351" s="51"/>
      <c r="B351" s="51"/>
      <c r="C351" s="39"/>
      <c r="D351" s="39"/>
      <c r="E351" s="52"/>
      <c r="F351" s="39"/>
      <c r="G351" s="39"/>
      <c r="H351" s="39"/>
      <c r="I351" s="39"/>
      <c r="J351" s="39"/>
      <c r="K351" s="39"/>
      <c r="L351" s="39"/>
      <c r="M351" s="39"/>
      <c r="N351" s="39"/>
      <c r="O351" s="39"/>
    </row>
    <row r="352" spans="10:15" ht="12.75" customHeight="1">
      <c r="J352" s="39"/>
      <c r="K352" s="39"/>
      <c r="L352" s="39"/>
      <c r="M352" s="39"/>
      <c r="N352" s="39"/>
      <c r="O352" s="39"/>
    </row>
    <row r="353" spans="1:15" ht="12.75" customHeight="1">
      <c r="A353" s="8"/>
      <c r="B353" s="8"/>
      <c r="E353" s="48" t="s">
        <v>5</v>
      </c>
      <c r="O353" s="39"/>
    </row>
    <row r="354" spans="1:15" ht="12.75" customHeight="1">
      <c r="A354" s="8"/>
      <c r="B354" s="8"/>
      <c r="F354" s="48" t="s">
        <v>6</v>
      </c>
      <c r="O354" s="39"/>
    </row>
    <row r="355" spans="5:15" ht="12.75" customHeight="1">
      <c r="E355" s="1"/>
      <c r="G355" s="48" t="s">
        <v>4</v>
      </c>
      <c r="O355" s="39"/>
    </row>
    <row r="356" spans="7:15" ht="12.75" customHeight="1">
      <c r="G356" s="48" t="s">
        <v>38</v>
      </c>
      <c r="O356" s="39"/>
    </row>
    <row r="357" spans="1:15" ht="12.75" customHeight="1">
      <c r="A357" s="85" t="s">
        <v>147</v>
      </c>
      <c r="F357" s="48" t="s">
        <v>24</v>
      </c>
      <c r="J357" s="13">
        <v>9</v>
      </c>
      <c r="O357" s="39"/>
    </row>
    <row r="358" spans="4:15" ht="12.75" customHeight="1">
      <c r="D358" s="4"/>
      <c r="E358" s="4"/>
      <c r="F358" s="2"/>
      <c r="O358" s="39"/>
    </row>
    <row r="359" spans="1:15" ht="12.75" customHeight="1">
      <c r="A359" s="2"/>
      <c r="B359" s="2" t="str">
        <f>+A364</f>
        <v>Bodmin B</v>
      </c>
      <c r="C359" s="9"/>
      <c r="D359" s="4"/>
      <c r="E359" s="4"/>
      <c r="F359" s="13">
        <f>+K370</f>
        <v>375</v>
      </c>
      <c r="H359" s="48" t="s">
        <v>150</v>
      </c>
      <c r="J359" s="2" t="str">
        <f>+A371</f>
        <v>St. Austell B</v>
      </c>
      <c r="K359" s="11"/>
      <c r="L359" s="7"/>
      <c r="M359" s="7"/>
      <c r="N359" s="13">
        <f>+K376</f>
        <v>354</v>
      </c>
      <c r="O359" s="39"/>
    </row>
    <row r="360" spans="1:15" ht="12.75" customHeight="1">
      <c r="A360" s="2"/>
      <c r="B360" s="2"/>
      <c r="C360" s="10"/>
      <c r="D360" s="4"/>
      <c r="E360" s="4"/>
      <c r="F360" s="2"/>
      <c r="H360" s="10"/>
      <c r="I360" s="2"/>
      <c r="J360" s="2"/>
      <c r="L360" s="2"/>
      <c r="M360" s="2"/>
      <c r="N360" s="2"/>
      <c r="O360" s="39"/>
    </row>
    <row r="361" spans="1:15" ht="12.75" customHeight="1">
      <c r="A361" s="6"/>
      <c r="B361" s="10" t="str">
        <f>+A377</f>
        <v>Hayle B</v>
      </c>
      <c r="D361" s="5"/>
      <c r="E361" s="5"/>
      <c r="F361" s="13">
        <f>+K382</f>
        <v>383</v>
      </c>
      <c r="H361" s="48" t="s">
        <v>150</v>
      </c>
      <c r="J361" s="2" t="str">
        <f>+A383</f>
        <v>Helston B</v>
      </c>
      <c r="L361" s="2"/>
      <c r="M361" s="2"/>
      <c r="N361" s="13">
        <f>+K388</f>
        <v>373</v>
      </c>
      <c r="O361" s="39"/>
    </row>
    <row r="362" spans="1:15" ht="12.75" customHeight="1">
      <c r="A362" s="6"/>
      <c r="B362" s="6"/>
      <c r="C362" s="11"/>
      <c r="D362" s="7"/>
      <c r="E362" s="7"/>
      <c r="F362" s="5"/>
      <c r="G362" s="5"/>
      <c r="H362" s="12"/>
      <c r="I362" s="5"/>
      <c r="J362" s="5"/>
      <c r="K362" s="5"/>
      <c r="L362" s="5"/>
      <c r="M362" s="5"/>
      <c r="N362" s="5"/>
      <c r="O362" s="39"/>
    </row>
    <row r="363" spans="1:15" ht="12.75" customHeight="1">
      <c r="A363" s="6"/>
      <c r="B363" s="4" t="s">
        <v>1</v>
      </c>
      <c r="C363" s="10" t="s">
        <v>3</v>
      </c>
      <c r="D363" s="7"/>
      <c r="E363" s="7"/>
      <c r="F363" s="5"/>
      <c r="G363" s="5"/>
      <c r="H363" s="12"/>
      <c r="I363" s="5"/>
      <c r="J363" s="5"/>
      <c r="K363" s="5"/>
      <c r="L363" s="5"/>
      <c r="M363" s="5"/>
      <c r="N363" s="5"/>
      <c r="O363" s="39"/>
    </row>
    <row r="364" spans="1:15" ht="12.75" customHeight="1">
      <c r="A364" s="3" t="s">
        <v>95</v>
      </c>
      <c r="B364" s="4" t="s">
        <v>0</v>
      </c>
      <c r="C364" s="7">
        <v>1</v>
      </c>
      <c r="D364" s="7">
        <v>2</v>
      </c>
      <c r="E364" s="7">
        <v>3</v>
      </c>
      <c r="F364" s="7">
        <v>4</v>
      </c>
      <c r="G364" s="7">
        <v>5</v>
      </c>
      <c r="H364" s="7">
        <v>6</v>
      </c>
      <c r="I364" s="7">
        <v>7</v>
      </c>
      <c r="J364" s="7">
        <v>8</v>
      </c>
      <c r="K364" s="7">
        <v>9</v>
      </c>
      <c r="L364" s="7">
        <v>10</v>
      </c>
      <c r="M364" s="14" t="s">
        <v>2</v>
      </c>
      <c r="N364" s="14" t="s">
        <v>0</v>
      </c>
      <c r="O364" s="39"/>
    </row>
    <row r="365" spans="1:15" ht="12.75" customHeight="1">
      <c r="A365" s="16" t="s">
        <v>104</v>
      </c>
      <c r="B365" s="18">
        <v>94.6</v>
      </c>
      <c r="C365" s="17">
        <v>93</v>
      </c>
      <c r="D365" s="17">
        <v>90</v>
      </c>
      <c r="E365" s="17">
        <v>94</v>
      </c>
      <c r="F365" s="17"/>
      <c r="G365" s="17"/>
      <c r="H365" s="17"/>
      <c r="I365" s="17"/>
      <c r="J365" s="17"/>
      <c r="K365" s="17"/>
      <c r="L365" s="17"/>
      <c r="M365" s="17">
        <f aca="true" t="shared" si="35" ref="M365:M370">SUM(C365:L365)</f>
        <v>277</v>
      </c>
      <c r="N365" s="18">
        <f>IF(COUNT(C365:L365),AVERAGE(C365:L365)," ")</f>
        <v>92.33333333333333</v>
      </c>
      <c r="O365" s="39"/>
    </row>
    <row r="366" spans="1:15" ht="12.75" customHeight="1">
      <c r="A366" s="16" t="s">
        <v>105</v>
      </c>
      <c r="B366" s="18">
        <v>94</v>
      </c>
      <c r="C366" s="17">
        <v>94</v>
      </c>
      <c r="D366" s="17">
        <v>97</v>
      </c>
      <c r="E366" s="17">
        <v>93</v>
      </c>
      <c r="F366" s="17">
        <v>97</v>
      </c>
      <c r="G366" s="17">
        <v>94</v>
      </c>
      <c r="H366" s="17">
        <v>93</v>
      </c>
      <c r="I366" s="17">
        <v>93</v>
      </c>
      <c r="J366" s="17">
        <v>95</v>
      </c>
      <c r="K366" s="17">
        <v>95</v>
      </c>
      <c r="L366" s="17"/>
      <c r="M366" s="17">
        <f t="shared" si="35"/>
        <v>851</v>
      </c>
      <c r="N366" s="18">
        <f>IF(COUNT(C366:L366),AVERAGE(C366:L366)," ")</f>
        <v>94.55555555555556</v>
      </c>
      <c r="O366" s="39"/>
    </row>
    <row r="367" spans="1:15" ht="12.75" customHeight="1">
      <c r="A367" s="16" t="s">
        <v>106</v>
      </c>
      <c r="B367" s="18">
        <v>93.8</v>
      </c>
      <c r="C367" s="13">
        <v>100</v>
      </c>
      <c r="D367" s="26">
        <v>97</v>
      </c>
      <c r="E367" s="26">
        <v>94</v>
      </c>
      <c r="F367" s="26">
        <v>94</v>
      </c>
      <c r="G367" s="26">
        <v>94</v>
      </c>
      <c r="H367" s="26">
        <v>91</v>
      </c>
      <c r="I367" s="26">
        <v>97</v>
      </c>
      <c r="J367" s="26">
        <v>92</v>
      </c>
      <c r="K367" s="26">
        <v>96</v>
      </c>
      <c r="L367" s="26"/>
      <c r="M367" s="17">
        <f t="shared" si="35"/>
        <v>855</v>
      </c>
      <c r="N367" s="18">
        <f>IF(COUNT(C367:L367),AVERAGE(C367:L367)," ")</f>
        <v>95</v>
      </c>
      <c r="O367" s="39"/>
    </row>
    <row r="368" spans="1:15" ht="12.75" customHeight="1">
      <c r="A368" s="16" t="s">
        <v>107</v>
      </c>
      <c r="B368" s="31">
        <v>92.9</v>
      </c>
      <c r="C368" s="17">
        <v>90</v>
      </c>
      <c r="D368" s="26">
        <v>95</v>
      </c>
      <c r="E368" s="26">
        <v>97</v>
      </c>
      <c r="F368" s="26">
        <v>92</v>
      </c>
      <c r="G368" s="26">
        <v>90</v>
      </c>
      <c r="H368" s="26">
        <v>82</v>
      </c>
      <c r="I368" s="26">
        <v>94</v>
      </c>
      <c r="J368" s="26">
        <v>87</v>
      </c>
      <c r="K368" s="26">
        <v>90</v>
      </c>
      <c r="L368" s="26"/>
      <c r="M368" s="17">
        <f t="shared" si="35"/>
        <v>817</v>
      </c>
      <c r="N368" s="18">
        <f>IF(COUNT(C368:L368),AVERAGE(C368:L368)," ")</f>
        <v>90.77777777777777</v>
      </c>
      <c r="O368" s="39"/>
    </row>
    <row r="369" spans="1:15" ht="12.75" customHeight="1">
      <c r="A369" s="16" t="s">
        <v>161</v>
      </c>
      <c r="B369" s="31">
        <v>93.4</v>
      </c>
      <c r="C369" s="17"/>
      <c r="D369" s="26"/>
      <c r="E369" s="26"/>
      <c r="F369" s="26">
        <v>95</v>
      </c>
      <c r="G369" s="26">
        <v>93</v>
      </c>
      <c r="H369" s="26">
        <v>91</v>
      </c>
      <c r="I369" s="26">
        <v>94</v>
      </c>
      <c r="J369" s="26">
        <v>90</v>
      </c>
      <c r="K369" s="26">
        <v>94</v>
      </c>
      <c r="L369" s="26"/>
      <c r="M369" s="17">
        <f t="shared" si="35"/>
        <v>557</v>
      </c>
      <c r="N369" s="18">
        <f>IF(COUNT(C369:L369),AVERAGE(C369:L369)," ")</f>
        <v>92.83333333333333</v>
      </c>
      <c r="O369" s="39"/>
    </row>
    <row r="370" spans="1:15" ht="12.75" customHeight="1">
      <c r="A370" s="16"/>
      <c r="B370" s="18">
        <f>SUM(B365:B369)</f>
        <v>468.69999999999993</v>
      </c>
      <c r="C370" s="17">
        <f>SUM(C365:C368)</f>
        <v>377</v>
      </c>
      <c r="D370" s="17">
        <f>SUM(D365:D368)</f>
        <v>379</v>
      </c>
      <c r="E370" s="17">
        <f>SUM(E365:E368)</f>
        <v>378</v>
      </c>
      <c r="F370" s="17">
        <f aca="true" t="shared" si="36" ref="F370:L370">SUM(F365:F369)</f>
        <v>378</v>
      </c>
      <c r="G370" s="17">
        <f t="shared" si="36"/>
        <v>371</v>
      </c>
      <c r="H370" s="17">
        <f t="shared" si="36"/>
        <v>357</v>
      </c>
      <c r="I370" s="17">
        <f t="shared" si="36"/>
        <v>378</v>
      </c>
      <c r="J370" s="17">
        <f t="shared" si="36"/>
        <v>364</v>
      </c>
      <c r="K370" s="17">
        <f t="shared" si="36"/>
        <v>375</v>
      </c>
      <c r="L370" s="17">
        <f t="shared" si="36"/>
        <v>0</v>
      </c>
      <c r="M370" s="17">
        <f t="shared" si="35"/>
        <v>3357</v>
      </c>
      <c r="N370" s="18"/>
      <c r="O370" s="39"/>
    </row>
    <row r="371" spans="1:15" ht="12.75" customHeight="1">
      <c r="A371" s="29" t="s">
        <v>17</v>
      </c>
      <c r="B371" s="19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8" t="str">
        <f>IF(COUNT(C371:L371),AVERAGE(C371:L371)," ")</f>
        <v> </v>
      </c>
      <c r="O371" s="39"/>
    </row>
    <row r="372" spans="1:15" ht="12.75" customHeight="1">
      <c r="A372" s="16" t="s">
        <v>108</v>
      </c>
      <c r="B372" s="18">
        <v>95.4</v>
      </c>
      <c r="C372" s="17">
        <v>96</v>
      </c>
      <c r="D372" s="17">
        <v>94</v>
      </c>
      <c r="E372" s="17">
        <v>96</v>
      </c>
      <c r="F372" s="17">
        <v>97</v>
      </c>
      <c r="G372" s="17">
        <v>94</v>
      </c>
      <c r="H372" s="84">
        <v>92</v>
      </c>
      <c r="I372" s="17">
        <v>94</v>
      </c>
      <c r="J372" s="17">
        <v>88</v>
      </c>
      <c r="K372" s="17">
        <v>93</v>
      </c>
      <c r="L372" s="17"/>
      <c r="M372" s="17">
        <f>SUM(C372:L372)</f>
        <v>844</v>
      </c>
      <c r="N372" s="18">
        <f>IF(COUNT(C372:L372),AVERAGE(C372:L372)," ")</f>
        <v>93.77777777777777</v>
      </c>
      <c r="O372" s="39"/>
    </row>
    <row r="373" spans="1:15" ht="12.75" customHeight="1">
      <c r="A373" s="16" t="s">
        <v>109</v>
      </c>
      <c r="B373" s="18">
        <v>93</v>
      </c>
      <c r="C373" s="17">
        <v>88</v>
      </c>
      <c r="D373" s="17">
        <v>93</v>
      </c>
      <c r="E373" s="17">
        <v>94</v>
      </c>
      <c r="F373" s="17">
        <v>93</v>
      </c>
      <c r="G373" s="17">
        <v>92</v>
      </c>
      <c r="H373" s="17">
        <v>92</v>
      </c>
      <c r="I373" s="17">
        <v>91</v>
      </c>
      <c r="J373" s="17">
        <v>98</v>
      </c>
      <c r="K373" s="17">
        <v>92</v>
      </c>
      <c r="L373" s="17"/>
      <c r="M373" s="17">
        <f>SUM(C373:L373)</f>
        <v>833</v>
      </c>
      <c r="N373" s="18">
        <f>IF(COUNT(C373:L373),AVERAGE(C373:L373)," ")</f>
        <v>92.55555555555556</v>
      </c>
      <c r="O373" s="39"/>
    </row>
    <row r="374" spans="1:15" ht="12.75" customHeight="1">
      <c r="A374" s="16" t="s">
        <v>110</v>
      </c>
      <c r="B374" s="18">
        <v>92.7</v>
      </c>
      <c r="C374" s="17">
        <v>93</v>
      </c>
      <c r="D374" s="26">
        <v>91</v>
      </c>
      <c r="E374" s="26">
        <v>95</v>
      </c>
      <c r="F374" s="26">
        <v>93</v>
      </c>
      <c r="G374" s="26">
        <v>93</v>
      </c>
      <c r="H374" s="26">
        <v>93</v>
      </c>
      <c r="I374" s="26">
        <v>88</v>
      </c>
      <c r="J374" s="26">
        <v>93</v>
      </c>
      <c r="K374" s="26">
        <v>87</v>
      </c>
      <c r="L374" s="26"/>
      <c r="M374" s="17">
        <f>SUM(C374:L374)</f>
        <v>826</v>
      </c>
      <c r="N374" s="18">
        <f>IF(COUNT(C374:L374),AVERAGE(C374:L374)," ")</f>
        <v>91.77777777777777</v>
      </c>
      <c r="O374" s="39"/>
    </row>
    <row r="375" spans="1:15" ht="12.75" customHeight="1">
      <c r="A375" s="16" t="s">
        <v>111</v>
      </c>
      <c r="B375" s="18">
        <v>91</v>
      </c>
      <c r="C375" s="17">
        <v>91</v>
      </c>
      <c r="D375" s="26">
        <v>88</v>
      </c>
      <c r="E375" s="26">
        <v>94</v>
      </c>
      <c r="F375" s="26">
        <v>91</v>
      </c>
      <c r="G375" s="26">
        <v>90</v>
      </c>
      <c r="H375" s="26">
        <v>95</v>
      </c>
      <c r="I375" s="26">
        <v>91</v>
      </c>
      <c r="J375" s="26">
        <v>89</v>
      </c>
      <c r="K375" s="26">
        <v>82</v>
      </c>
      <c r="L375" s="26"/>
      <c r="M375" s="17">
        <f>SUM(C375:L375)</f>
        <v>811</v>
      </c>
      <c r="N375" s="18">
        <f>IF(COUNT(C375:L375),AVERAGE(C375:L375)," ")</f>
        <v>90.11111111111111</v>
      </c>
      <c r="O375" s="39"/>
    </row>
    <row r="376" spans="1:15" ht="12.75" customHeight="1">
      <c r="A376" s="23"/>
      <c r="B376" s="31">
        <f aca="true" t="shared" si="37" ref="B376:L376">SUM(B372:B375)</f>
        <v>372.1</v>
      </c>
      <c r="C376" s="17">
        <f t="shared" si="37"/>
        <v>368</v>
      </c>
      <c r="D376" s="17">
        <f t="shared" si="37"/>
        <v>366</v>
      </c>
      <c r="E376" s="17">
        <f t="shared" si="37"/>
        <v>379</v>
      </c>
      <c r="F376" s="17">
        <f t="shared" si="37"/>
        <v>374</v>
      </c>
      <c r="G376" s="17">
        <f t="shared" si="37"/>
        <v>369</v>
      </c>
      <c r="H376" s="17">
        <f t="shared" si="37"/>
        <v>372</v>
      </c>
      <c r="I376" s="17">
        <f t="shared" si="37"/>
        <v>364</v>
      </c>
      <c r="J376" s="17">
        <f t="shared" si="37"/>
        <v>368</v>
      </c>
      <c r="K376" s="17">
        <f t="shared" si="37"/>
        <v>354</v>
      </c>
      <c r="L376" s="17">
        <f t="shared" si="37"/>
        <v>0</v>
      </c>
      <c r="M376" s="17">
        <f>SUM(C376:L376)</f>
        <v>3314</v>
      </c>
      <c r="N376" s="18"/>
      <c r="O376" s="39"/>
    </row>
    <row r="377" spans="1:15" ht="12.75" customHeight="1">
      <c r="A377" s="29" t="s">
        <v>20</v>
      </c>
      <c r="B377" s="90" t="s">
        <v>153</v>
      </c>
      <c r="C377" s="89"/>
      <c r="D377" s="89"/>
      <c r="E377" s="89"/>
      <c r="F377" s="17"/>
      <c r="G377" s="17"/>
      <c r="H377" s="17"/>
      <c r="I377" s="17"/>
      <c r="J377" s="17"/>
      <c r="K377" s="17"/>
      <c r="L377" s="17"/>
      <c r="M377" s="17"/>
      <c r="N377" s="18" t="str">
        <f>IF(COUNT(C377:L377),AVERAGE(C377:L377)," ")</f>
        <v> </v>
      </c>
      <c r="O377" s="39"/>
    </row>
    <row r="378" spans="1:15" ht="12.75" customHeight="1">
      <c r="A378" s="16" t="s">
        <v>96</v>
      </c>
      <c r="B378" s="17">
        <v>94.3</v>
      </c>
      <c r="C378" s="89">
        <v>95</v>
      </c>
      <c r="D378" s="17">
        <v>94</v>
      </c>
      <c r="E378" s="17">
        <v>92</v>
      </c>
      <c r="F378" s="17">
        <v>97</v>
      </c>
      <c r="G378" s="17">
        <v>95</v>
      </c>
      <c r="H378" s="17">
        <v>95</v>
      </c>
      <c r="I378" s="17">
        <v>96</v>
      </c>
      <c r="J378" s="17">
        <v>97</v>
      </c>
      <c r="K378" s="17">
        <v>97</v>
      </c>
      <c r="L378" s="17"/>
      <c r="M378" s="17">
        <f>SUM(C378:L378)</f>
        <v>858</v>
      </c>
      <c r="N378" s="18">
        <f>IF(COUNT(C378:L378),AVERAGE(C378:L378)," ")</f>
        <v>95.33333333333333</v>
      </c>
      <c r="O378" s="39"/>
    </row>
    <row r="379" spans="1:15" ht="12.75" customHeight="1">
      <c r="A379" s="16" t="s">
        <v>97</v>
      </c>
      <c r="B379" s="5">
        <v>93.3</v>
      </c>
      <c r="C379" s="17">
        <v>91</v>
      </c>
      <c r="D379" s="17">
        <v>92</v>
      </c>
      <c r="E379" s="17">
        <v>91</v>
      </c>
      <c r="F379" s="17">
        <v>95</v>
      </c>
      <c r="G379" s="17">
        <v>94</v>
      </c>
      <c r="H379" s="17">
        <v>92</v>
      </c>
      <c r="I379" s="17">
        <v>92</v>
      </c>
      <c r="J379" s="17">
        <v>90</v>
      </c>
      <c r="K379" s="17">
        <v>94</v>
      </c>
      <c r="L379" s="17"/>
      <c r="M379" s="17">
        <f>SUM(C379:L379)</f>
        <v>831</v>
      </c>
      <c r="N379" s="18">
        <f>IF(COUNT(C379:L379),AVERAGE(C379:L379)," ")</f>
        <v>92.33333333333333</v>
      </c>
      <c r="O379" s="39"/>
    </row>
    <row r="380" spans="1:15" ht="12.75" customHeight="1">
      <c r="A380" s="16" t="s">
        <v>98</v>
      </c>
      <c r="B380" s="18">
        <v>92.8</v>
      </c>
      <c r="C380" s="17">
        <v>85</v>
      </c>
      <c r="D380" s="26">
        <v>90</v>
      </c>
      <c r="E380" s="26">
        <v>93</v>
      </c>
      <c r="F380" s="26">
        <v>92</v>
      </c>
      <c r="G380" s="26">
        <v>94</v>
      </c>
      <c r="H380" s="26">
        <v>94</v>
      </c>
      <c r="I380" s="26">
        <v>93</v>
      </c>
      <c r="J380" s="26">
        <v>98</v>
      </c>
      <c r="K380" s="26">
        <v>94</v>
      </c>
      <c r="L380" s="26"/>
      <c r="M380" s="17">
        <f>SUM(C380:L380)</f>
        <v>833</v>
      </c>
      <c r="N380" s="18">
        <f>IF(COUNT(C380:L380),AVERAGE(C380:L380)," ")</f>
        <v>92.55555555555556</v>
      </c>
      <c r="O380" s="39"/>
    </row>
    <row r="381" spans="1:15" ht="12.75" customHeight="1">
      <c r="A381" s="16" t="s">
        <v>99</v>
      </c>
      <c r="B381" s="18">
        <v>90</v>
      </c>
      <c r="C381" s="17">
        <v>92</v>
      </c>
      <c r="D381" s="26">
        <v>92</v>
      </c>
      <c r="E381" s="26">
        <v>93</v>
      </c>
      <c r="F381" s="26">
        <v>88</v>
      </c>
      <c r="G381" s="26">
        <v>95</v>
      </c>
      <c r="H381" s="26">
        <v>96</v>
      </c>
      <c r="I381" s="26">
        <v>97</v>
      </c>
      <c r="J381" s="26">
        <v>96</v>
      </c>
      <c r="K381" s="26">
        <v>98</v>
      </c>
      <c r="L381" s="26"/>
      <c r="M381" s="17">
        <f>SUM(C381:L381)</f>
        <v>847</v>
      </c>
      <c r="N381" s="18">
        <f>IF(COUNT(C381:L381),AVERAGE(C381:L381)," ")</f>
        <v>94.11111111111111</v>
      </c>
      <c r="O381" s="39"/>
    </row>
    <row r="382" spans="1:15" ht="12.75" customHeight="1">
      <c r="A382" s="16"/>
      <c r="B382" s="17">
        <f aca="true" t="shared" si="38" ref="B382:L382">SUM(B378:B381)</f>
        <v>370.4</v>
      </c>
      <c r="C382" s="17">
        <f t="shared" si="38"/>
        <v>363</v>
      </c>
      <c r="D382" s="17">
        <f t="shared" si="38"/>
        <v>368</v>
      </c>
      <c r="E382" s="17">
        <f t="shared" si="38"/>
        <v>369</v>
      </c>
      <c r="F382" s="17">
        <f t="shared" si="38"/>
        <v>372</v>
      </c>
      <c r="G382" s="17">
        <f t="shared" si="38"/>
        <v>378</v>
      </c>
      <c r="H382" s="17">
        <f t="shared" si="38"/>
        <v>377</v>
      </c>
      <c r="I382" s="17">
        <f t="shared" si="38"/>
        <v>378</v>
      </c>
      <c r="J382" s="17">
        <f t="shared" si="38"/>
        <v>381</v>
      </c>
      <c r="K382" s="17">
        <f t="shared" si="38"/>
        <v>383</v>
      </c>
      <c r="L382" s="17">
        <f t="shared" si="38"/>
        <v>0</v>
      </c>
      <c r="M382" s="17">
        <f>SUM(C382:L382)</f>
        <v>3369</v>
      </c>
      <c r="N382" s="18"/>
      <c r="O382" s="39"/>
    </row>
    <row r="383" spans="1:15" ht="12.75" customHeight="1">
      <c r="A383" s="29" t="s">
        <v>14</v>
      </c>
      <c r="B383" s="19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8" t="str">
        <f>IF(COUNT(C383:L383),AVERAGE(C383:L383)," ")</f>
        <v> </v>
      </c>
      <c r="O383" s="39"/>
    </row>
    <row r="384" spans="1:15" ht="12.75" customHeight="1">
      <c r="A384" s="16" t="s">
        <v>100</v>
      </c>
      <c r="B384" s="17">
        <v>93.9</v>
      </c>
      <c r="C384" s="17">
        <v>94</v>
      </c>
      <c r="D384" s="17">
        <v>87</v>
      </c>
      <c r="E384" s="17">
        <v>97</v>
      </c>
      <c r="F384" s="17">
        <v>96</v>
      </c>
      <c r="G384" s="17">
        <v>93</v>
      </c>
      <c r="H384" s="17">
        <v>95</v>
      </c>
      <c r="I384" s="17">
        <v>92</v>
      </c>
      <c r="J384" s="17">
        <v>94</v>
      </c>
      <c r="K384" s="84">
        <v>94</v>
      </c>
      <c r="L384" s="17"/>
      <c r="M384" s="17">
        <f>SUM(C384:L384)</f>
        <v>842</v>
      </c>
      <c r="N384" s="18">
        <f>IF(COUNT(C384:L384),AVERAGE(C384:L384)," ")</f>
        <v>93.55555555555556</v>
      </c>
      <c r="O384" s="39"/>
    </row>
    <row r="385" spans="1:15" ht="12.75" customHeight="1">
      <c r="A385" s="16" t="s">
        <v>101</v>
      </c>
      <c r="B385" s="17">
        <v>92.4</v>
      </c>
      <c r="C385" s="17">
        <v>96</v>
      </c>
      <c r="D385" s="17">
        <v>96</v>
      </c>
      <c r="E385" s="17">
        <v>96</v>
      </c>
      <c r="F385" s="17">
        <v>95</v>
      </c>
      <c r="G385" s="17">
        <v>93</v>
      </c>
      <c r="H385" s="17">
        <v>91</v>
      </c>
      <c r="I385" s="17">
        <v>94</v>
      </c>
      <c r="J385" s="17">
        <v>94</v>
      </c>
      <c r="K385" s="17">
        <v>95</v>
      </c>
      <c r="L385" s="17"/>
      <c r="M385" s="17">
        <f>SUM(C385:L385)</f>
        <v>850</v>
      </c>
      <c r="N385" s="18">
        <f>IF(COUNT(C385:L385),AVERAGE(C385:L385)," ")</f>
        <v>94.44444444444444</v>
      </c>
      <c r="O385" s="39"/>
    </row>
    <row r="386" spans="1:15" ht="12.75" customHeight="1">
      <c r="A386" s="16" t="s">
        <v>102</v>
      </c>
      <c r="B386" s="18">
        <v>92</v>
      </c>
      <c r="C386" s="17">
        <v>96</v>
      </c>
      <c r="D386" s="26">
        <v>95</v>
      </c>
      <c r="E386" s="26">
        <v>94</v>
      </c>
      <c r="F386" s="26">
        <v>95</v>
      </c>
      <c r="G386" s="26">
        <v>91</v>
      </c>
      <c r="H386" s="26">
        <v>94</v>
      </c>
      <c r="I386" s="26">
        <v>95</v>
      </c>
      <c r="J386" s="26">
        <v>95</v>
      </c>
      <c r="K386" s="26">
        <v>92</v>
      </c>
      <c r="L386" s="26"/>
      <c r="M386" s="17">
        <f>SUM(C386:L386)</f>
        <v>847</v>
      </c>
      <c r="N386" s="18">
        <f>IF(COUNT(C386:L386),AVERAGE(C386:L386)," ")</f>
        <v>94.11111111111111</v>
      </c>
      <c r="O386" s="39"/>
    </row>
    <row r="387" spans="1:15" ht="12.75" customHeight="1">
      <c r="A387" s="16" t="s">
        <v>103</v>
      </c>
      <c r="B387" s="18">
        <v>90.8</v>
      </c>
      <c r="C387" s="17">
        <v>92</v>
      </c>
      <c r="D387" s="26">
        <v>92</v>
      </c>
      <c r="E387" s="26">
        <v>90</v>
      </c>
      <c r="F387" s="26">
        <v>93</v>
      </c>
      <c r="G387" s="26">
        <v>95</v>
      </c>
      <c r="H387" s="26">
        <v>93</v>
      </c>
      <c r="I387" s="26">
        <v>90</v>
      </c>
      <c r="J387" s="26">
        <v>93</v>
      </c>
      <c r="K387" s="26">
        <v>92</v>
      </c>
      <c r="L387" s="26"/>
      <c r="M387" s="17">
        <f>SUM(C387:L387)</f>
        <v>830</v>
      </c>
      <c r="N387" s="18">
        <f>IF(COUNT(C387:L387),AVERAGE(C387:L387)," ")</f>
        <v>92.22222222222223</v>
      </c>
      <c r="O387" s="39"/>
    </row>
    <row r="388" spans="1:15" ht="12.75" customHeight="1">
      <c r="A388" s="6"/>
      <c r="B388" s="17">
        <f aca="true" t="shared" si="39" ref="B388:L388">SUM(B384:B387)</f>
        <v>369.1</v>
      </c>
      <c r="C388" s="17">
        <f t="shared" si="39"/>
        <v>378</v>
      </c>
      <c r="D388" s="17">
        <f t="shared" si="39"/>
        <v>370</v>
      </c>
      <c r="E388" s="17">
        <f t="shared" si="39"/>
        <v>377</v>
      </c>
      <c r="F388" s="17">
        <f t="shared" si="39"/>
        <v>379</v>
      </c>
      <c r="G388" s="17">
        <f t="shared" si="39"/>
        <v>372</v>
      </c>
      <c r="H388" s="17">
        <f t="shared" si="39"/>
        <v>373</v>
      </c>
      <c r="I388" s="17">
        <f t="shared" si="39"/>
        <v>371</v>
      </c>
      <c r="J388" s="17">
        <f t="shared" si="39"/>
        <v>376</v>
      </c>
      <c r="K388" s="17">
        <f t="shared" si="39"/>
        <v>373</v>
      </c>
      <c r="L388" s="17">
        <f t="shared" si="39"/>
        <v>0</v>
      </c>
      <c r="M388" s="17">
        <f>SUM(C388:L388)</f>
        <v>3369</v>
      </c>
      <c r="N388" s="18"/>
      <c r="O388" s="39"/>
    </row>
    <row r="389" spans="1:15" ht="12.75" customHeight="1">
      <c r="A389" s="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39"/>
    </row>
    <row r="390" spans="1:15" ht="12.75" customHeight="1">
      <c r="A390" s="6"/>
      <c r="B390" s="17"/>
      <c r="C390" s="17"/>
      <c r="D390" s="22" t="s">
        <v>7</v>
      </c>
      <c r="E390" s="19" t="s">
        <v>8</v>
      </c>
      <c r="F390" s="19" t="s">
        <v>9</v>
      </c>
      <c r="G390" s="19" t="s">
        <v>10</v>
      </c>
      <c r="H390" s="19" t="s">
        <v>11</v>
      </c>
      <c r="I390" s="19" t="s">
        <v>12</v>
      </c>
      <c r="J390" s="17"/>
      <c r="K390" s="17"/>
      <c r="L390" s="17"/>
      <c r="M390" s="17"/>
      <c r="N390" s="17"/>
      <c r="O390" s="39"/>
    </row>
    <row r="391" spans="1:15" ht="12.75" customHeight="1">
      <c r="A391" s="15" t="str">
        <f>+A383</f>
        <v>Helston B</v>
      </c>
      <c r="B391" s="17"/>
      <c r="C391" s="17"/>
      <c r="D391" s="26">
        <f>+J357</f>
        <v>9</v>
      </c>
      <c r="E391" s="26">
        <v>6</v>
      </c>
      <c r="F391" s="26">
        <v>0</v>
      </c>
      <c r="G391" s="26">
        <v>3</v>
      </c>
      <c r="H391" s="26">
        <f>+E391*2+F391</f>
        <v>12</v>
      </c>
      <c r="I391" s="26">
        <f>+M388</f>
        <v>3369</v>
      </c>
      <c r="J391" s="17"/>
      <c r="K391" s="17"/>
      <c r="L391" s="17"/>
      <c r="M391" s="17"/>
      <c r="N391" s="17"/>
      <c r="O391" s="39"/>
    </row>
    <row r="392" spans="1:15" ht="12.75" customHeight="1">
      <c r="A392" s="15" t="str">
        <f>+A377</f>
        <v>Hayle B</v>
      </c>
      <c r="B392" s="17"/>
      <c r="C392" s="17"/>
      <c r="D392" s="26">
        <f>+J357</f>
        <v>9</v>
      </c>
      <c r="E392" s="26">
        <v>5</v>
      </c>
      <c r="F392" s="26">
        <v>0</v>
      </c>
      <c r="G392" s="26">
        <v>4</v>
      </c>
      <c r="H392" s="26">
        <f>+E392*2+F392</f>
        <v>10</v>
      </c>
      <c r="I392" s="26">
        <f>+M382</f>
        <v>3369</v>
      </c>
      <c r="J392" s="17"/>
      <c r="K392" s="17"/>
      <c r="L392" s="17"/>
      <c r="M392" s="17"/>
      <c r="N392" s="17"/>
      <c r="O392" s="39"/>
    </row>
    <row r="393" spans="1:15" ht="12.75" customHeight="1">
      <c r="A393" s="15" t="str">
        <f>+A371</f>
        <v>St. Austell B</v>
      </c>
      <c r="B393" s="17"/>
      <c r="C393" s="17"/>
      <c r="D393" s="26">
        <f>+J357</f>
        <v>9</v>
      </c>
      <c r="E393" s="26">
        <v>4</v>
      </c>
      <c r="F393" s="26">
        <v>0</v>
      </c>
      <c r="G393" s="26">
        <v>5</v>
      </c>
      <c r="H393" s="26">
        <f>+E393*2+F393</f>
        <v>8</v>
      </c>
      <c r="I393" s="26">
        <f>+M376</f>
        <v>3314</v>
      </c>
      <c r="J393" s="17"/>
      <c r="K393" s="17"/>
      <c r="L393" s="17"/>
      <c r="M393" s="17"/>
      <c r="N393" s="17"/>
      <c r="O393" s="39"/>
    </row>
    <row r="394" spans="1:15" ht="12.75" customHeight="1">
      <c r="A394" s="15" t="str">
        <f>+A364</f>
        <v>Bodmin B</v>
      </c>
      <c r="B394" s="17"/>
      <c r="C394" s="17"/>
      <c r="D394" s="26">
        <f>+J357</f>
        <v>9</v>
      </c>
      <c r="E394" s="26">
        <v>3</v>
      </c>
      <c r="F394" s="26">
        <v>0</v>
      </c>
      <c r="G394" s="26">
        <v>6</v>
      </c>
      <c r="H394" s="26">
        <f>+E394*2+F394</f>
        <v>6</v>
      </c>
      <c r="I394" s="26">
        <f>+M370</f>
        <v>3357</v>
      </c>
      <c r="J394" s="17"/>
      <c r="K394" s="17"/>
      <c r="L394" s="17"/>
      <c r="M394" s="17"/>
      <c r="N394" s="17"/>
      <c r="O394" s="39"/>
    </row>
    <row r="395" spans="1:15" ht="12.75" customHeight="1">
      <c r="A395" s="51"/>
      <c r="B395" s="51"/>
      <c r="C395" s="39"/>
      <c r="D395" s="39"/>
      <c r="E395" s="52"/>
      <c r="F395" s="39"/>
      <c r="G395" s="39"/>
      <c r="H395" s="39"/>
      <c r="I395" s="39"/>
      <c r="J395" s="39"/>
      <c r="K395" s="39"/>
      <c r="L395" s="39"/>
      <c r="M395" s="39"/>
      <c r="N395" s="39"/>
      <c r="O395" s="39"/>
    </row>
    <row r="396" spans="1:15" ht="12.75" customHeight="1">
      <c r="A396" s="51"/>
      <c r="B396" s="51"/>
      <c r="C396" s="39"/>
      <c r="D396" s="39"/>
      <c r="E396" s="39"/>
      <c r="F396" s="52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1:15" ht="12.75" customHeight="1">
      <c r="A397" s="8"/>
      <c r="B397" s="8"/>
      <c r="E397" s="48" t="s">
        <v>5</v>
      </c>
      <c r="O397" s="39"/>
    </row>
    <row r="398" spans="1:15" ht="12.75" customHeight="1">
      <c r="A398" s="8"/>
      <c r="B398" s="8"/>
      <c r="F398" s="48" t="s">
        <v>6</v>
      </c>
      <c r="O398" s="39"/>
    </row>
    <row r="399" spans="5:15" ht="12.75" customHeight="1">
      <c r="E399" s="1"/>
      <c r="G399" s="48" t="s">
        <v>4</v>
      </c>
      <c r="O399" s="39"/>
    </row>
    <row r="400" spans="7:15" ht="12.75" customHeight="1">
      <c r="G400" s="48" t="s">
        <v>38</v>
      </c>
      <c r="O400" s="39"/>
    </row>
    <row r="401" spans="1:15" ht="12.75" customHeight="1">
      <c r="A401" s="85" t="s">
        <v>147</v>
      </c>
      <c r="F401" s="48" t="s">
        <v>24</v>
      </c>
      <c r="J401" s="13">
        <v>10</v>
      </c>
      <c r="O401" s="39"/>
    </row>
    <row r="402" spans="4:15" ht="12.75" customHeight="1">
      <c r="D402" s="4"/>
      <c r="E402" s="4"/>
      <c r="F402" s="2"/>
      <c r="H402" s="10" t="s">
        <v>167</v>
      </c>
      <c r="O402" s="39"/>
    </row>
    <row r="403" spans="1:8" ht="12.75" customHeight="1">
      <c r="A403" s="2"/>
      <c r="B403" s="10" t="str">
        <f>+A422</f>
        <v>Hayle B</v>
      </c>
      <c r="D403" s="5"/>
      <c r="E403" s="5"/>
      <c r="F403" s="13">
        <f>+L427</f>
        <v>373</v>
      </c>
      <c r="H403" s="13">
        <v>3</v>
      </c>
    </row>
    <row r="404" spans="1:10" ht="12.75" customHeight="1">
      <c r="A404" s="2"/>
      <c r="B404" s="2" t="str">
        <f>+A428</f>
        <v>Helston B</v>
      </c>
      <c r="D404" s="2"/>
      <c r="E404" s="2"/>
      <c r="F404" s="13">
        <f>+L433</f>
        <v>373</v>
      </c>
      <c r="G404" s="5"/>
      <c r="H404" s="13">
        <v>3</v>
      </c>
      <c r="I404" s="2"/>
      <c r="J404" s="2"/>
    </row>
    <row r="405" spans="1:15" ht="12.75" customHeight="1">
      <c r="A405" s="6"/>
      <c r="B405" s="2" t="str">
        <f>+A416</f>
        <v>St. Austell B</v>
      </c>
      <c r="C405" s="11"/>
      <c r="D405" s="7"/>
      <c r="E405" s="7"/>
      <c r="F405" s="13">
        <f>+L421</f>
        <v>369</v>
      </c>
      <c r="H405" s="13">
        <v>2</v>
      </c>
      <c r="O405" s="39"/>
    </row>
    <row r="406" spans="1:15" ht="12.75" customHeight="1">
      <c r="A406" s="6"/>
      <c r="B406" s="2" t="str">
        <f>+A409</f>
        <v>Bodmin B</v>
      </c>
      <c r="C406" s="9"/>
      <c r="D406" s="4"/>
      <c r="E406" s="4"/>
      <c r="F406" s="13">
        <f>+L415</f>
        <v>358</v>
      </c>
      <c r="H406" s="13">
        <v>1</v>
      </c>
      <c r="I406" s="5"/>
      <c r="J406" s="5"/>
      <c r="K406" s="5"/>
      <c r="L406" s="5"/>
      <c r="M406" s="5"/>
      <c r="N406" s="5"/>
      <c r="O406" s="39"/>
    </row>
    <row r="407" spans="1:15" ht="12.75" customHeight="1">
      <c r="A407" s="6"/>
      <c r="B407" s="2"/>
      <c r="D407" s="2"/>
      <c r="E407" s="2"/>
      <c r="F407" s="13"/>
      <c r="G407" s="5"/>
      <c r="H407" s="12"/>
      <c r="I407" s="5"/>
      <c r="J407" s="5"/>
      <c r="K407" s="5"/>
      <c r="L407" s="5"/>
      <c r="M407" s="5"/>
      <c r="N407" s="5"/>
      <c r="O407" s="39"/>
    </row>
    <row r="408" spans="1:15" ht="12.75" customHeight="1">
      <c r="A408" s="6"/>
      <c r="B408" s="4" t="s">
        <v>1</v>
      </c>
      <c r="C408" s="10" t="s">
        <v>3</v>
      </c>
      <c r="D408" s="7"/>
      <c r="E408" s="7"/>
      <c r="F408" s="5"/>
      <c r="G408" s="5"/>
      <c r="H408" s="12"/>
      <c r="I408" s="5"/>
      <c r="J408" s="5"/>
      <c r="K408" s="5"/>
      <c r="L408" s="5"/>
      <c r="M408" s="5"/>
      <c r="N408" s="5"/>
      <c r="O408" s="39"/>
    </row>
    <row r="409" spans="1:15" ht="12.75" customHeight="1">
      <c r="A409" s="3" t="s">
        <v>95</v>
      </c>
      <c r="B409" s="4" t="s">
        <v>0</v>
      </c>
      <c r="C409" s="7">
        <v>1</v>
      </c>
      <c r="D409" s="7">
        <v>2</v>
      </c>
      <c r="E409" s="7">
        <v>3</v>
      </c>
      <c r="F409" s="7">
        <v>4</v>
      </c>
      <c r="G409" s="7">
        <v>5</v>
      </c>
      <c r="H409" s="7">
        <v>6</v>
      </c>
      <c r="I409" s="7">
        <v>7</v>
      </c>
      <c r="J409" s="7">
        <v>8</v>
      </c>
      <c r="K409" s="7">
        <v>9</v>
      </c>
      <c r="L409" s="7">
        <v>10</v>
      </c>
      <c r="M409" s="14" t="s">
        <v>2</v>
      </c>
      <c r="N409" s="14" t="s">
        <v>0</v>
      </c>
      <c r="O409" s="39"/>
    </row>
    <row r="410" spans="1:15" ht="12.75" customHeight="1">
      <c r="A410" s="16" t="s">
        <v>104</v>
      </c>
      <c r="B410" s="18">
        <v>94.6</v>
      </c>
      <c r="C410" s="17">
        <v>93</v>
      </c>
      <c r="D410" s="17">
        <v>90</v>
      </c>
      <c r="E410" s="17">
        <v>94</v>
      </c>
      <c r="F410" s="17"/>
      <c r="G410" s="17"/>
      <c r="H410" s="17"/>
      <c r="I410" s="17"/>
      <c r="J410" s="17"/>
      <c r="K410" s="17"/>
      <c r="L410" s="17"/>
      <c r="M410" s="17">
        <f aca="true" t="shared" si="40" ref="M410:M415">SUM(C410:L410)</f>
        <v>277</v>
      </c>
      <c r="N410" s="18">
        <f>IF(COUNT(C410:L410),AVERAGE(C410:L410)," ")</f>
        <v>92.33333333333333</v>
      </c>
      <c r="O410" s="39"/>
    </row>
    <row r="411" spans="1:15" ht="12.75" customHeight="1">
      <c r="A411" s="16" t="s">
        <v>105</v>
      </c>
      <c r="B411" s="18">
        <v>94</v>
      </c>
      <c r="C411" s="17">
        <v>94</v>
      </c>
      <c r="D411" s="17">
        <v>97</v>
      </c>
      <c r="E411" s="17">
        <v>93</v>
      </c>
      <c r="F411" s="17">
        <v>97</v>
      </c>
      <c r="G411" s="17">
        <v>94</v>
      </c>
      <c r="H411" s="17">
        <v>93</v>
      </c>
      <c r="I411" s="17">
        <v>93</v>
      </c>
      <c r="J411" s="17">
        <v>95</v>
      </c>
      <c r="K411" s="17">
        <v>95</v>
      </c>
      <c r="L411" s="17">
        <v>93</v>
      </c>
      <c r="M411" s="17">
        <f t="shared" si="40"/>
        <v>944</v>
      </c>
      <c r="N411" s="18">
        <f>IF(COUNT(C411:L411),AVERAGE(C411:L411)," ")</f>
        <v>94.4</v>
      </c>
      <c r="O411" s="39"/>
    </row>
    <row r="412" spans="1:15" ht="12.75" customHeight="1">
      <c r="A412" s="16" t="s">
        <v>106</v>
      </c>
      <c r="B412" s="18">
        <v>93.8</v>
      </c>
      <c r="C412" s="13">
        <v>100</v>
      </c>
      <c r="D412" s="26">
        <v>97</v>
      </c>
      <c r="E412" s="26">
        <v>94</v>
      </c>
      <c r="F412" s="26">
        <v>94</v>
      </c>
      <c r="G412" s="26">
        <v>94</v>
      </c>
      <c r="H412" s="26">
        <v>91</v>
      </c>
      <c r="I412" s="26">
        <v>97</v>
      </c>
      <c r="J412" s="26">
        <v>92</v>
      </c>
      <c r="K412" s="26">
        <v>96</v>
      </c>
      <c r="L412" s="26">
        <v>94</v>
      </c>
      <c r="M412" s="17">
        <f t="shared" si="40"/>
        <v>949</v>
      </c>
      <c r="N412" s="18">
        <f>IF(COUNT(C412:L412),AVERAGE(C412:L412)," ")</f>
        <v>94.9</v>
      </c>
      <c r="O412" s="39"/>
    </row>
    <row r="413" spans="1:15" ht="12.75" customHeight="1">
      <c r="A413" s="16" t="s">
        <v>107</v>
      </c>
      <c r="B413" s="31">
        <v>92.9</v>
      </c>
      <c r="C413" s="17">
        <v>90</v>
      </c>
      <c r="D413" s="26">
        <v>95</v>
      </c>
      <c r="E413" s="26">
        <v>97</v>
      </c>
      <c r="F413" s="26">
        <v>92</v>
      </c>
      <c r="G413" s="26">
        <v>90</v>
      </c>
      <c r="H413" s="26">
        <v>82</v>
      </c>
      <c r="I413" s="26">
        <v>94</v>
      </c>
      <c r="J413" s="26">
        <v>87</v>
      </c>
      <c r="K413" s="26">
        <v>90</v>
      </c>
      <c r="L413" s="101">
        <v>79</v>
      </c>
      <c r="M413" s="17">
        <f t="shared" si="40"/>
        <v>896</v>
      </c>
      <c r="N413" s="18">
        <f>IF(COUNT(C413:L413),AVERAGE(C413:L413)," ")</f>
        <v>89.6</v>
      </c>
      <c r="O413" s="39"/>
    </row>
    <row r="414" spans="1:15" ht="12.75" customHeight="1">
      <c r="A414" s="16" t="s">
        <v>161</v>
      </c>
      <c r="B414" s="31">
        <v>93.4</v>
      </c>
      <c r="C414" s="17"/>
      <c r="D414" s="26"/>
      <c r="E414" s="26"/>
      <c r="F414" s="26">
        <v>95</v>
      </c>
      <c r="G414" s="26">
        <v>93</v>
      </c>
      <c r="H414" s="26">
        <v>91</v>
      </c>
      <c r="I414" s="26">
        <v>94</v>
      </c>
      <c r="J414" s="26">
        <v>90</v>
      </c>
      <c r="K414" s="26">
        <v>94</v>
      </c>
      <c r="L414" s="26">
        <v>92</v>
      </c>
      <c r="M414" s="17">
        <f t="shared" si="40"/>
        <v>649</v>
      </c>
      <c r="N414" s="18">
        <f>IF(COUNT(C414:L414),AVERAGE(C414:L414)," ")</f>
        <v>92.71428571428571</v>
      </c>
      <c r="O414" s="39"/>
    </row>
    <row r="415" spans="1:16" ht="12.75" customHeight="1">
      <c r="A415" s="16"/>
      <c r="B415" s="18">
        <f>SUM(B410:B414)</f>
        <v>468.69999999999993</v>
      </c>
      <c r="C415" s="17">
        <f>SUM(C410:C413)</f>
        <v>377</v>
      </c>
      <c r="D415" s="17">
        <f>SUM(D410:D413)</f>
        <v>379</v>
      </c>
      <c r="E415" s="17">
        <f>SUM(E410:E413)</f>
        <v>378</v>
      </c>
      <c r="F415" s="17">
        <f aca="true" t="shared" si="41" ref="F415:L415">SUM(F410:F414)</f>
        <v>378</v>
      </c>
      <c r="G415" s="17">
        <f t="shared" si="41"/>
        <v>371</v>
      </c>
      <c r="H415" s="17">
        <f t="shared" si="41"/>
        <v>357</v>
      </c>
      <c r="I415" s="17">
        <f t="shared" si="41"/>
        <v>378</v>
      </c>
      <c r="J415" s="17">
        <f t="shared" si="41"/>
        <v>364</v>
      </c>
      <c r="K415" s="17">
        <f t="shared" si="41"/>
        <v>375</v>
      </c>
      <c r="L415" s="17">
        <f t="shared" si="41"/>
        <v>358</v>
      </c>
      <c r="M415" s="17">
        <f t="shared" si="40"/>
        <v>3715</v>
      </c>
      <c r="N415" s="18"/>
      <c r="O415" s="39"/>
      <c r="P415" s="13"/>
    </row>
    <row r="416" spans="1:15" ht="12.75" customHeight="1">
      <c r="A416" s="29" t="s">
        <v>17</v>
      </c>
      <c r="B416" s="19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8" t="str">
        <f>IF(COUNT(C416:L416),AVERAGE(C416:L416)," ")</f>
        <v> </v>
      </c>
      <c r="O416" s="39"/>
    </row>
    <row r="417" spans="1:15" ht="12.75" customHeight="1">
      <c r="A417" s="16" t="s">
        <v>108</v>
      </c>
      <c r="B417" s="18">
        <v>95.4</v>
      </c>
      <c r="C417" s="17">
        <v>96</v>
      </c>
      <c r="D417" s="17">
        <v>94</v>
      </c>
      <c r="E417" s="17">
        <v>96</v>
      </c>
      <c r="F417" s="17">
        <v>97</v>
      </c>
      <c r="G417" s="17">
        <v>94</v>
      </c>
      <c r="H417" s="84">
        <v>92</v>
      </c>
      <c r="I417" s="17">
        <v>94</v>
      </c>
      <c r="J417" s="17">
        <v>88</v>
      </c>
      <c r="K417" s="17">
        <v>93</v>
      </c>
      <c r="L417" s="17">
        <v>97</v>
      </c>
      <c r="M417" s="17">
        <f>SUM(C417:L417)</f>
        <v>941</v>
      </c>
      <c r="N417" s="18">
        <f>IF(COUNT(C417:L417),AVERAGE(C417:L417)," ")</f>
        <v>94.1</v>
      </c>
      <c r="O417" s="39"/>
    </row>
    <row r="418" spans="1:16" ht="12.75" customHeight="1">
      <c r="A418" s="16" t="s">
        <v>109</v>
      </c>
      <c r="B418" s="18">
        <v>93</v>
      </c>
      <c r="C418" s="17">
        <v>88</v>
      </c>
      <c r="D418" s="17">
        <v>93</v>
      </c>
      <c r="E418" s="17">
        <v>94</v>
      </c>
      <c r="F418" s="17">
        <v>93</v>
      </c>
      <c r="G418" s="17">
        <v>92</v>
      </c>
      <c r="H418" s="17">
        <v>92</v>
      </c>
      <c r="I418" s="17">
        <v>91</v>
      </c>
      <c r="J418" s="17">
        <v>98</v>
      </c>
      <c r="K418" s="17">
        <v>92</v>
      </c>
      <c r="L418" s="17">
        <v>94</v>
      </c>
      <c r="M418" s="17">
        <f>SUM(C418:L418)</f>
        <v>927</v>
      </c>
      <c r="N418" s="18">
        <f>IF(COUNT(C418:L418),AVERAGE(C418:L418)," ")</f>
        <v>92.7</v>
      </c>
      <c r="O418" s="39"/>
      <c r="P418" s="13"/>
    </row>
    <row r="419" spans="1:15" ht="12.75" customHeight="1">
      <c r="A419" s="16" t="s">
        <v>110</v>
      </c>
      <c r="B419" s="18">
        <v>92.7</v>
      </c>
      <c r="C419" s="17">
        <v>93</v>
      </c>
      <c r="D419" s="26">
        <v>91</v>
      </c>
      <c r="E419" s="26">
        <v>95</v>
      </c>
      <c r="F419" s="26">
        <v>93</v>
      </c>
      <c r="G419" s="26">
        <v>93</v>
      </c>
      <c r="H419" s="26">
        <v>93</v>
      </c>
      <c r="I419" s="26">
        <v>88</v>
      </c>
      <c r="J419" s="26">
        <v>93</v>
      </c>
      <c r="K419" s="26">
        <v>87</v>
      </c>
      <c r="L419" s="26">
        <v>87</v>
      </c>
      <c r="M419" s="17">
        <f>SUM(C419:L419)</f>
        <v>913</v>
      </c>
      <c r="N419" s="18">
        <f>IF(COUNT(C419:L419),AVERAGE(C419:L419)," ")</f>
        <v>91.3</v>
      </c>
      <c r="O419" s="39"/>
    </row>
    <row r="420" spans="1:15" ht="12.75" customHeight="1">
      <c r="A420" s="16" t="s">
        <v>111</v>
      </c>
      <c r="B420" s="18">
        <v>91</v>
      </c>
      <c r="C420" s="17">
        <v>91</v>
      </c>
      <c r="D420" s="26">
        <v>88</v>
      </c>
      <c r="E420" s="26">
        <v>94</v>
      </c>
      <c r="F420" s="26">
        <v>91</v>
      </c>
      <c r="G420" s="26">
        <v>90</v>
      </c>
      <c r="H420" s="26">
        <v>95</v>
      </c>
      <c r="I420" s="26">
        <v>91</v>
      </c>
      <c r="J420" s="26">
        <v>89</v>
      </c>
      <c r="K420" s="26">
        <v>82</v>
      </c>
      <c r="L420" s="26">
        <v>91</v>
      </c>
      <c r="M420" s="17">
        <f>SUM(C420:L420)</f>
        <v>902</v>
      </c>
      <c r="N420" s="18">
        <f>IF(COUNT(C420:L420),AVERAGE(C420:L420)," ")</f>
        <v>90.2</v>
      </c>
      <c r="O420" s="39"/>
    </row>
    <row r="421" spans="1:15" ht="12.75" customHeight="1">
      <c r="A421" s="23"/>
      <c r="B421" s="31">
        <f aca="true" t="shared" si="42" ref="B421:L421">SUM(B417:B420)</f>
        <v>372.1</v>
      </c>
      <c r="C421" s="17">
        <f t="shared" si="42"/>
        <v>368</v>
      </c>
      <c r="D421" s="17">
        <f t="shared" si="42"/>
        <v>366</v>
      </c>
      <c r="E421" s="17">
        <f t="shared" si="42"/>
        <v>379</v>
      </c>
      <c r="F421" s="17">
        <f t="shared" si="42"/>
        <v>374</v>
      </c>
      <c r="G421" s="17">
        <f t="shared" si="42"/>
        <v>369</v>
      </c>
      <c r="H421" s="17">
        <f t="shared" si="42"/>
        <v>372</v>
      </c>
      <c r="I421" s="17">
        <f t="shared" si="42"/>
        <v>364</v>
      </c>
      <c r="J421" s="17">
        <f t="shared" si="42"/>
        <v>368</v>
      </c>
      <c r="K421" s="17">
        <f t="shared" si="42"/>
        <v>354</v>
      </c>
      <c r="L421" s="17">
        <f t="shared" si="42"/>
        <v>369</v>
      </c>
      <c r="M421" s="17">
        <f>SUM(C421:L421)</f>
        <v>3683</v>
      </c>
      <c r="N421" s="18"/>
      <c r="O421" s="39"/>
    </row>
    <row r="422" spans="1:15" ht="12.75" customHeight="1">
      <c r="A422" s="29" t="s">
        <v>20</v>
      </c>
      <c r="B422" s="90" t="s">
        <v>153</v>
      </c>
      <c r="C422" s="89"/>
      <c r="D422" s="89"/>
      <c r="E422" s="89"/>
      <c r="F422" s="17"/>
      <c r="G422" s="17"/>
      <c r="H422" s="17"/>
      <c r="I422" s="17"/>
      <c r="J422" s="17"/>
      <c r="K422" s="17"/>
      <c r="L422" s="17"/>
      <c r="M422" s="17"/>
      <c r="N422" s="18" t="str">
        <f>IF(COUNT(C422:L422),AVERAGE(C422:L422)," ")</f>
        <v> </v>
      </c>
      <c r="O422" s="39"/>
    </row>
    <row r="423" spans="1:15" ht="12.75" customHeight="1">
      <c r="A423" s="16" t="s">
        <v>96</v>
      </c>
      <c r="B423" s="17">
        <v>94.3</v>
      </c>
      <c r="C423" s="89">
        <v>95</v>
      </c>
      <c r="D423" s="17">
        <v>94</v>
      </c>
      <c r="E423" s="17">
        <v>92</v>
      </c>
      <c r="F423" s="17">
        <v>97</v>
      </c>
      <c r="G423" s="17">
        <v>95</v>
      </c>
      <c r="H423" s="17">
        <v>95</v>
      </c>
      <c r="I423" s="17">
        <v>96</v>
      </c>
      <c r="J423" s="17">
        <v>97</v>
      </c>
      <c r="K423" s="17">
        <v>97</v>
      </c>
      <c r="L423" s="17">
        <v>97</v>
      </c>
      <c r="M423" s="17">
        <f>SUM(C423:L423)</f>
        <v>955</v>
      </c>
      <c r="N423" s="18">
        <f>IF(COUNT(C423:L423),AVERAGE(C423:L423)," ")</f>
        <v>95.5</v>
      </c>
      <c r="O423" s="39"/>
    </row>
    <row r="424" spans="1:15" ht="12.75" customHeight="1">
      <c r="A424" s="16" t="s">
        <v>97</v>
      </c>
      <c r="B424" s="5">
        <v>93.3</v>
      </c>
      <c r="C424" s="17">
        <v>91</v>
      </c>
      <c r="D424" s="17">
        <v>92</v>
      </c>
      <c r="E424" s="17">
        <v>91</v>
      </c>
      <c r="F424" s="17">
        <v>95</v>
      </c>
      <c r="G424" s="17">
        <v>94</v>
      </c>
      <c r="H424" s="17">
        <v>92</v>
      </c>
      <c r="I424" s="17">
        <v>92</v>
      </c>
      <c r="J424" s="17">
        <v>90</v>
      </c>
      <c r="K424" s="17">
        <v>94</v>
      </c>
      <c r="L424" s="17">
        <v>91</v>
      </c>
      <c r="M424" s="17">
        <f>SUM(C424:L424)</f>
        <v>922</v>
      </c>
      <c r="N424" s="18">
        <f>IF(COUNT(C424:L424),AVERAGE(C424:L424)," ")</f>
        <v>92.2</v>
      </c>
      <c r="O424" s="39"/>
    </row>
    <row r="425" spans="1:15" ht="12.75" customHeight="1">
      <c r="A425" s="16" t="s">
        <v>98</v>
      </c>
      <c r="B425" s="18">
        <v>92.8</v>
      </c>
      <c r="C425" s="17">
        <v>85</v>
      </c>
      <c r="D425" s="26">
        <v>90</v>
      </c>
      <c r="E425" s="26">
        <v>93</v>
      </c>
      <c r="F425" s="26">
        <v>92</v>
      </c>
      <c r="G425" s="26">
        <v>94</v>
      </c>
      <c r="H425" s="26">
        <v>94</v>
      </c>
      <c r="I425" s="26">
        <v>93</v>
      </c>
      <c r="J425" s="26">
        <v>98</v>
      </c>
      <c r="K425" s="26">
        <v>94</v>
      </c>
      <c r="L425" s="26">
        <v>92</v>
      </c>
      <c r="M425" s="17">
        <f>SUM(C425:L425)</f>
        <v>925</v>
      </c>
      <c r="N425" s="18">
        <f>IF(COUNT(C425:L425),AVERAGE(C425:L425)," ")</f>
        <v>92.5</v>
      </c>
      <c r="O425" s="39"/>
    </row>
    <row r="426" spans="1:15" ht="12.75" customHeight="1">
      <c r="A426" s="16" t="s">
        <v>99</v>
      </c>
      <c r="B426" s="18">
        <v>90</v>
      </c>
      <c r="C426" s="17">
        <v>92</v>
      </c>
      <c r="D426" s="26">
        <v>92</v>
      </c>
      <c r="E426" s="26">
        <v>93</v>
      </c>
      <c r="F426" s="26">
        <v>88</v>
      </c>
      <c r="G426" s="26">
        <v>95</v>
      </c>
      <c r="H426" s="26">
        <v>96</v>
      </c>
      <c r="I426" s="26">
        <v>97</v>
      </c>
      <c r="J426" s="26">
        <v>96</v>
      </c>
      <c r="K426" s="26">
        <v>98</v>
      </c>
      <c r="L426" s="26">
        <v>93</v>
      </c>
      <c r="M426" s="17">
        <f>SUM(C426:L426)</f>
        <v>940</v>
      </c>
      <c r="N426" s="18">
        <f>IF(COUNT(C426:L426),AVERAGE(C426:L426)," ")</f>
        <v>94</v>
      </c>
      <c r="O426" s="39"/>
    </row>
    <row r="427" spans="1:15" ht="12.75" customHeight="1">
      <c r="A427" s="16"/>
      <c r="B427" s="17">
        <f aca="true" t="shared" si="43" ref="B427:L427">SUM(B423:B426)</f>
        <v>370.4</v>
      </c>
      <c r="C427" s="17">
        <f t="shared" si="43"/>
        <v>363</v>
      </c>
      <c r="D427" s="17">
        <f t="shared" si="43"/>
        <v>368</v>
      </c>
      <c r="E427" s="17">
        <f t="shared" si="43"/>
        <v>369</v>
      </c>
      <c r="F427" s="17">
        <f t="shared" si="43"/>
        <v>372</v>
      </c>
      <c r="G427" s="17">
        <f t="shared" si="43"/>
        <v>378</v>
      </c>
      <c r="H427" s="17">
        <f t="shared" si="43"/>
        <v>377</v>
      </c>
      <c r="I427" s="17">
        <f t="shared" si="43"/>
        <v>378</v>
      </c>
      <c r="J427" s="17">
        <f t="shared" si="43"/>
        <v>381</v>
      </c>
      <c r="K427" s="17">
        <f t="shared" si="43"/>
        <v>383</v>
      </c>
      <c r="L427" s="17">
        <f t="shared" si="43"/>
        <v>373</v>
      </c>
      <c r="M427" s="17">
        <f>SUM(C427:L427)</f>
        <v>3742</v>
      </c>
      <c r="N427" s="18"/>
      <c r="O427" s="39"/>
    </row>
    <row r="428" spans="1:15" ht="12.75" customHeight="1">
      <c r="A428" s="29" t="s">
        <v>14</v>
      </c>
      <c r="B428" s="19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8" t="str">
        <f>IF(COUNT(C428:L428),AVERAGE(C428:L428)," ")</f>
        <v> </v>
      </c>
      <c r="O428" s="39"/>
    </row>
    <row r="429" spans="1:15" ht="12.75" customHeight="1">
      <c r="A429" s="16" t="s">
        <v>100</v>
      </c>
      <c r="B429" s="17">
        <v>93.9</v>
      </c>
      <c r="C429" s="17">
        <v>94</v>
      </c>
      <c r="D429" s="17">
        <v>87</v>
      </c>
      <c r="E429" s="17">
        <v>97</v>
      </c>
      <c r="F429" s="17">
        <v>96</v>
      </c>
      <c r="G429" s="17">
        <v>93</v>
      </c>
      <c r="H429" s="17">
        <v>95</v>
      </c>
      <c r="I429" s="17">
        <v>92</v>
      </c>
      <c r="J429" s="17">
        <v>94</v>
      </c>
      <c r="K429" s="84">
        <v>94</v>
      </c>
      <c r="L429" s="84">
        <v>91</v>
      </c>
      <c r="M429" s="17">
        <f>SUM(C429:L429)</f>
        <v>933</v>
      </c>
      <c r="N429" s="18">
        <f>IF(COUNT(C429:L429),AVERAGE(C429:L429)," ")</f>
        <v>93.3</v>
      </c>
      <c r="O429" s="39"/>
    </row>
    <row r="430" spans="1:15" ht="12.75" customHeight="1">
      <c r="A430" s="16" t="s">
        <v>101</v>
      </c>
      <c r="B430" s="17">
        <v>92.4</v>
      </c>
      <c r="C430" s="17">
        <v>96</v>
      </c>
      <c r="D430" s="17">
        <v>96</v>
      </c>
      <c r="E430" s="17">
        <v>96</v>
      </c>
      <c r="F430" s="17">
        <v>95</v>
      </c>
      <c r="G430" s="17">
        <v>93</v>
      </c>
      <c r="H430" s="17">
        <v>91</v>
      </c>
      <c r="I430" s="17">
        <v>94</v>
      </c>
      <c r="J430" s="17">
        <v>94</v>
      </c>
      <c r="K430" s="17">
        <v>95</v>
      </c>
      <c r="L430" s="17">
        <v>95</v>
      </c>
      <c r="M430" s="17">
        <f>SUM(C430:L430)</f>
        <v>945</v>
      </c>
      <c r="N430" s="18">
        <f>IF(COUNT(C430:L430),AVERAGE(C430:L430)," ")</f>
        <v>94.5</v>
      </c>
      <c r="O430" s="39"/>
    </row>
    <row r="431" spans="1:15" ht="12.75" customHeight="1">
      <c r="A431" s="16" t="s">
        <v>102</v>
      </c>
      <c r="B431" s="18">
        <v>92</v>
      </c>
      <c r="C431" s="17">
        <v>96</v>
      </c>
      <c r="D431" s="26">
        <v>95</v>
      </c>
      <c r="E431" s="26">
        <v>94</v>
      </c>
      <c r="F431" s="26">
        <v>95</v>
      </c>
      <c r="G431" s="26">
        <v>91</v>
      </c>
      <c r="H431" s="26">
        <v>94</v>
      </c>
      <c r="I431" s="26">
        <v>95</v>
      </c>
      <c r="J431" s="26">
        <v>95</v>
      </c>
      <c r="K431" s="26">
        <v>92</v>
      </c>
      <c r="L431" s="26">
        <v>89</v>
      </c>
      <c r="M431" s="17">
        <f>SUM(C431:L431)</f>
        <v>936</v>
      </c>
      <c r="N431" s="18">
        <f>IF(COUNT(C431:L431),AVERAGE(C431:L431)," ")</f>
        <v>93.6</v>
      </c>
      <c r="O431" s="39"/>
    </row>
    <row r="432" spans="1:15" ht="12.75" customHeight="1">
      <c r="A432" s="16" t="s">
        <v>103</v>
      </c>
      <c r="B432" s="18">
        <v>90.8</v>
      </c>
      <c r="C432" s="17">
        <v>92</v>
      </c>
      <c r="D432" s="26">
        <v>92</v>
      </c>
      <c r="E432" s="26">
        <v>90</v>
      </c>
      <c r="F432" s="26">
        <v>93</v>
      </c>
      <c r="G432" s="26">
        <v>95</v>
      </c>
      <c r="H432" s="26">
        <v>93</v>
      </c>
      <c r="I432" s="26">
        <v>90</v>
      </c>
      <c r="J432" s="26">
        <v>93</v>
      </c>
      <c r="K432" s="26">
        <v>92</v>
      </c>
      <c r="L432" s="26">
        <v>98</v>
      </c>
      <c r="M432" s="17">
        <f>SUM(C432:L432)</f>
        <v>928</v>
      </c>
      <c r="N432" s="18">
        <f>IF(COUNT(C432:L432),AVERAGE(C432:L432)," ")</f>
        <v>92.8</v>
      </c>
      <c r="O432" s="39"/>
    </row>
    <row r="433" spans="1:15" ht="12.75" customHeight="1">
      <c r="A433" s="6"/>
      <c r="B433" s="17">
        <f aca="true" t="shared" si="44" ref="B433:L433">SUM(B429:B432)</f>
        <v>369.1</v>
      </c>
      <c r="C433" s="17">
        <f t="shared" si="44"/>
        <v>378</v>
      </c>
      <c r="D433" s="17">
        <f t="shared" si="44"/>
        <v>370</v>
      </c>
      <c r="E433" s="17">
        <f t="shared" si="44"/>
        <v>377</v>
      </c>
      <c r="F433" s="17">
        <f t="shared" si="44"/>
        <v>379</v>
      </c>
      <c r="G433" s="17">
        <f t="shared" si="44"/>
        <v>372</v>
      </c>
      <c r="H433" s="17">
        <f t="shared" si="44"/>
        <v>373</v>
      </c>
      <c r="I433" s="17">
        <f t="shared" si="44"/>
        <v>371</v>
      </c>
      <c r="J433" s="17">
        <f t="shared" si="44"/>
        <v>376</v>
      </c>
      <c r="K433" s="17">
        <f t="shared" si="44"/>
        <v>373</v>
      </c>
      <c r="L433" s="17">
        <f t="shared" si="44"/>
        <v>373</v>
      </c>
      <c r="M433" s="17">
        <f>SUM(C433:L433)</f>
        <v>3742</v>
      </c>
      <c r="N433" s="18"/>
      <c r="O433" s="39"/>
    </row>
    <row r="434" spans="1:15" ht="12.75" customHeight="1">
      <c r="A434" s="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39"/>
    </row>
    <row r="435" spans="1:15" ht="12.75" customHeight="1">
      <c r="A435" s="6"/>
      <c r="B435" s="17"/>
      <c r="C435" s="17"/>
      <c r="D435" s="22" t="s">
        <v>7</v>
      </c>
      <c r="E435" s="19" t="s">
        <v>8</v>
      </c>
      <c r="F435" s="19" t="s">
        <v>9</v>
      </c>
      <c r="G435" s="19" t="s">
        <v>10</v>
      </c>
      <c r="H435" s="19" t="s">
        <v>11</v>
      </c>
      <c r="I435" s="19" t="s">
        <v>12</v>
      </c>
      <c r="J435" s="17"/>
      <c r="K435" s="17"/>
      <c r="L435" s="17"/>
      <c r="M435" s="17"/>
      <c r="N435" s="17"/>
      <c r="O435" s="39"/>
    </row>
    <row r="436" spans="1:15" ht="12.75" customHeight="1">
      <c r="A436" s="15" t="str">
        <f>+A428</f>
        <v>Helston B</v>
      </c>
      <c r="B436" s="17"/>
      <c r="C436" s="17"/>
      <c r="D436" s="26">
        <f>+J401</f>
        <v>10</v>
      </c>
      <c r="E436" s="26">
        <v>6</v>
      </c>
      <c r="F436" s="26">
        <v>0</v>
      </c>
      <c r="G436" s="26">
        <v>3</v>
      </c>
      <c r="H436" s="26">
        <v>15</v>
      </c>
      <c r="I436" s="26">
        <f>+M433</f>
        <v>3742</v>
      </c>
      <c r="J436" s="17"/>
      <c r="K436" s="17"/>
      <c r="L436" s="17"/>
      <c r="M436" s="17"/>
      <c r="N436" s="17"/>
      <c r="O436" s="39"/>
    </row>
    <row r="437" spans="1:15" ht="12.75" customHeight="1">
      <c r="A437" s="15" t="str">
        <f>+A422</f>
        <v>Hayle B</v>
      </c>
      <c r="B437" s="17"/>
      <c r="C437" s="17"/>
      <c r="D437" s="26">
        <f>+J401</f>
        <v>10</v>
      </c>
      <c r="E437" s="26">
        <v>5</v>
      </c>
      <c r="F437" s="26">
        <v>0</v>
      </c>
      <c r="G437" s="26">
        <v>4</v>
      </c>
      <c r="H437" s="26">
        <v>13</v>
      </c>
      <c r="I437" s="26">
        <f>+M427</f>
        <v>3742</v>
      </c>
      <c r="J437" s="17"/>
      <c r="K437" s="17"/>
      <c r="L437" s="17"/>
      <c r="M437" s="17"/>
      <c r="N437" s="17"/>
      <c r="O437" s="39"/>
    </row>
    <row r="438" spans="1:15" ht="12.75" customHeight="1">
      <c r="A438" s="15" t="str">
        <f>+A416</f>
        <v>St. Austell B</v>
      </c>
      <c r="B438" s="17"/>
      <c r="C438" s="17"/>
      <c r="D438" s="26">
        <f>+J401</f>
        <v>10</v>
      </c>
      <c r="E438" s="26">
        <v>4</v>
      </c>
      <c r="F438" s="26">
        <v>0</v>
      </c>
      <c r="G438" s="26">
        <v>5</v>
      </c>
      <c r="H438" s="26">
        <v>10</v>
      </c>
      <c r="I438" s="26">
        <f>+M421</f>
        <v>3683</v>
      </c>
      <c r="J438" s="17"/>
      <c r="K438" s="17"/>
      <c r="L438" s="17"/>
      <c r="M438" s="17"/>
      <c r="N438" s="17"/>
      <c r="O438" s="39"/>
    </row>
    <row r="439" spans="1:15" ht="12.75" customHeight="1">
      <c r="A439" s="15" t="str">
        <f>+A409</f>
        <v>Bodmin B</v>
      </c>
      <c r="B439" s="17"/>
      <c r="C439" s="17"/>
      <c r="D439" s="26">
        <f>+J401</f>
        <v>10</v>
      </c>
      <c r="E439" s="26">
        <v>3</v>
      </c>
      <c r="F439" s="26">
        <v>0</v>
      </c>
      <c r="G439" s="26">
        <v>6</v>
      </c>
      <c r="H439" s="26">
        <v>7</v>
      </c>
      <c r="I439" s="26">
        <f>+M415</f>
        <v>3715</v>
      </c>
      <c r="J439" s="17"/>
      <c r="K439" s="17"/>
      <c r="L439" s="17"/>
      <c r="M439" s="17"/>
      <c r="N439" s="17"/>
      <c r="O439" s="39"/>
    </row>
    <row r="440" spans="1:15" ht="12.75" customHeight="1">
      <c r="A440" s="51"/>
      <c r="B440" s="51"/>
      <c r="C440" s="39"/>
      <c r="D440" s="39"/>
      <c r="E440" s="52"/>
      <c r="F440" s="39"/>
      <c r="G440" s="39"/>
      <c r="H440" s="39"/>
      <c r="I440" s="39"/>
      <c r="J440" s="39"/>
      <c r="K440" s="39"/>
      <c r="L440" s="39"/>
      <c r="M440" s="39"/>
      <c r="N440" s="39"/>
      <c r="O440" s="39"/>
    </row>
    <row r="441" spans="1:15" ht="12.75" customHeight="1">
      <c r="A441" s="51"/>
      <c r="B441" s="51"/>
      <c r="C441" s="39"/>
      <c r="D441" s="39"/>
      <c r="E441" s="39"/>
      <c r="F441" s="52"/>
      <c r="G441" s="39"/>
      <c r="H441" s="39"/>
      <c r="I441" s="39"/>
      <c r="J441" s="39"/>
      <c r="K441" s="39"/>
      <c r="L441" s="39"/>
      <c r="M441" s="39"/>
      <c r="N441" s="39"/>
      <c r="O441" s="39"/>
    </row>
    <row r="442" spans="1:15" ht="12.75" customHeight="1">
      <c r="A442" s="39"/>
      <c r="B442" s="39"/>
      <c r="C442" s="39"/>
      <c r="D442" s="39"/>
      <c r="E442" s="53"/>
      <c r="F442" s="39"/>
      <c r="G442" s="52"/>
      <c r="H442" s="39"/>
      <c r="I442" s="39"/>
      <c r="J442" s="39"/>
      <c r="K442" s="39"/>
      <c r="L442" s="39"/>
      <c r="M442" s="39"/>
      <c r="N442" s="39"/>
      <c r="O442" s="39"/>
    </row>
    <row r="443" spans="1:15" ht="12.75" customHeight="1">
      <c r="A443" s="39"/>
      <c r="B443" s="39"/>
      <c r="C443" s="39"/>
      <c r="D443" s="39"/>
      <c r="E443" s="39"/>
      <c r="F443" s="39"/>
      <c r="G443" s="52"/>
      <c r="H443" s="39"/>
      <c r="I443" s="39"/>
      <c r="J443" s="39"/>
      <c r="K443" s="39"/>
      <c r="L443" s="39"/>
      <c r="M443" s="39"/>
      <c r="N443" s="39"/>
      <c r="O443" s="39"/>
    </row>
    <row r="444" spans="1:15" ht="12.75" customHeight="1">
      <c r="A444" s="39"/>
      <c r="B444" s="39"/>
      <c r="C444" s="39"/>
      <c r="D444" s="39"/>
      <c r="E444" s="39"/>
      <c r="F444" s="52"/>
      <c r="G444" s="39"/>
      <c r="H444" s="39"/>
      <c r="I444" s="39"/>
      <c r="J444" s="54"/>
      <c r="K444" s="39"/>
      <c r="L444" s="39"/>
      <c r="M444" s="39"/>
      <c r="N444" s="39"/>
      <c r="O444" s="39"/>
    </row>
    <row r="445" spans="1:15" ht="12.75" customHeight="1">
      <c r="A445" s="39"/>
      <c r="B445" s="39"/>
      <c r="C445" s="39"/>
      <c r="D445" s="55"/>
      <c r="E445" s="55"/>
      <c r="F445" s="50"/>
      <c r="G445" s="39"/>
      <c r="H445" s="57"/>
      <c r="I445" s="39"/>
      <c r="J445" s="39"/>
      <c r="K445" s="39"/>
      <c r="L445" s="39"/>
      <c r="M445" s="39"/>
      <c r="N445" s="39"/>
      <c r="O445" s="39"/>
    </row>
    <row r="446" spans="1:15" ht="12.75" customHeight="1">
      <c r="A446" s="50"/>
      <c r="B446" s="50"/>
      <c r="C446" s="60"/>
      <c r="D446" s="61"/>
      <c r="E446" s="61"/>
      <c r="F446" s="54"/>
      <c r="G446" s="39"/>
      <c r="H446" s="54"/>
      <c r="I446" s="39"/>
      <c r="J446" s="39"/>
      <c r="K446" s="39"/>
      <c r="L446" s="39"/>
      <c r="M446" s="39"/>
      <c r="N446" s="39"/>
      <c r="O446" s="39"/>
    </row>
    <row r="447" spans="1:15" ht="12.75" customHeight="1">
      <c r="A447" s="50"/>
      <c r="B447" s="50"/>
      <c r="C447" s="56"/>
      <c r="D447" s="55"/>
      <c r="E447" s="55"/>
      <c r="F447" s="54"/>
      <c r="G447" s="39"/>
      <c r="H447" s="54"/>
      <c r="I447" s="50"/>
      <c r="J447" s="50"/>
      <c r="K447" s="39"/>
      <c r="L447" s="50"/>
      <c r="M447" s="50"/>
      <c r="N447" s="50"/>
      <c r="O447" s="39"/>
    </row>
    <row r="448" spans="1:15" ht="12.75" customHeight="1">
      <c r="A448" s="59"/>
      <c r="B448" s="57"/>
      <c r="C448" s="39"/>
      <c r="D448" s="58"/>
      <c r="E448" s="58"/>
      <c r="F448" s="54"/>
      <c r="G448" s="39"/>
      <c r="H448" s="54"/>
      <c r="I448" s="39"/>
      <c r="J448" s="39"/>
      <c r="K448" s="39"/>
      <c r="L448" s="39"/>
      <c r="M448" s="39"/>
      <c r="N448" s="39"/>
      <c r="O448" s="39"/>
    </row>
    <row r="449" spans="1:15" ht="12.75" customHeight="1">
      <c r="A449" s="59"/>
      <c r="B449" s="50"/>
      <c r="C449" s="39"/>
      <c r="D449" s="50"/>
      <c r="E449" s="50"/>
      <c r="F449" s="54"/>
      <c r="G449" s="58"/>
      <c r="H449" s="58"/>
      <c r="I449" s="58"/>
      <c r="J449" s="58"/>
      <c r="K449" s="58"/>
      <c r="L449" s="58"/>
      <c r="M449" s="58"/>
      <c r="N449" s="58"/>
      <c r="O449" s="39"/>
    </row>
    <row r="450" spans="1:15" ht="12.75" customHeight="1">
      <c r="A450" s="59"/>
      <c r="B450" s="55"/>
      <c r="C450" s="57"/>
      <c r="D450" s="61"/>
      <c r="E450" s="61"/>
      <c r="F450" s="58"/>
      <c r="G450" s="58"/>
      <c r="H450" s="62"/>
      <c r="I450" s="58"/>
      <c r="J450" s="58"/>
      <c r="K450" s="58"/>
      <c r="L450" s="58"/>
      <c r="M450" s="58"/>
      <c r="N450" s="58"/>
      <c r="O450" s="39"/>
    </row>
    <row r="451" spans="1:15" ht="12.75" customHeight="1">
      <c r="A451" s="63"/>
      <c r="B451" s="55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4"/>
      <c r="N451" s="64"/>
      <c r="O451" s="39"/>
    </row>
    <row r="452" spans="1:15" ht="12.75" customHeight="1">
      <c r="A452" s="41"/>
      <c r="B452" s="36"/>
      <c r="C452" s="35"/>
      <c r="D452" s="54"/>
      <c r="E452" s="35"/>
      <c r="F452" s="35"/>
      <c r="G452" s="35"/>
      <c r="H452" s="35"/>
      <c r="I452" s="35"/>
      <c r="J452" s="35"/>
      <c r="K452" s="35"/>
      <c r="L452" s="35"/>
      <c r="M452" s="35"/>
      <c r="N452" s="66"/>
      <c r="O452" s="39"/>
    </row>
    <row r="453" spans="1:15" ht="12.75" customHeight="1">
      <c r="A453" s="41"/>
      <c r="B453" s="36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66"/>
      <c r="O453" s="39"/>
    </row>
    <row r="454" spans="1:15" ht="12.75" customHeight="1">
      <c r="A454" s="41"/>
      <c r="B454" s="36"/>
      <c r="C454" s="35"/>
      <c r="D454" s="38"/>
      <c r="E454" s="38"/>
      <c r="F454" s="38"/>
      <c r="G454" s="38"/>
      <c r="H454" s="38"/>
      <c r="I454" s="38"/>
      <c r="J454" s="38"/>
      <c r="K454" s="38"/>
      <c r="L454" s="38"/>
      <c r="M454" s="35"/>
      <c r="N454" s="66"/>
      <c r="O454" s="39"/>
    </row>
    <row r="455" spans="1:15" ht="12.75" customHeight="1">
      <c r="A455" s="41"/>
      <c r="B455" s="37"/>
      <c r="C455" s="35"/>
      <c r="D455" s="38"/>
      <c r="E455" s="38"/>
      <c r="F455" s="38"/>
      <c r="G455" s="38"/>
      <c r="H455" s="38"/>
      <c r="I455" s="38"/>
      <c r="J455" s="38"/>
      <c r="K455" s="38"/>
      <c r="L455" s="38"/>
      <c r="M455" s="35"/>
      <c r="N455" s="66"/>
      <c r="O455" s="39"/>
    </row>
    <row r="456" spans="1:15" ht="12.75" customHeight="1">
      <c r="A456" s="41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66"/>
      <c r="O456" s="39"/>
    </row>
    <row r="457" spans="1:15" ht="12.75" customHeight="1">
      <c r="A457" s="69"/>
      <c r="B457" s="44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66"/>
      <c r="O457" s="39"/>
    </row>
    <row r="458" spans="1:15" ht="12.75" customHeight="1">
      <c r="A458" s="39"/>
      <c r="B458" s="36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66"/>
      <c r="O458" s="39"/>
    </row>
    <row r="459" spans="1:15" ht="12.75" customHeight="1">
      <c r="A459" s="41"/>
      <c r="B459" s="36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66"/>
      <c r="O459" s="39"/>
    </row>
    <row r="460" spans="1:15" ht="12.75" customHeight="1">
      <c r="A460" s="41"/>
      <c r="B460" s="36"/>
      <c r="C460" s="35"/>
      <c r="D460" s="38"/>
      <c r="E460" s="38"/>
      <c r="F460" s="38"/>
      <c r="G460" s="38"/>
      <c r="H460" s="38"/>
      <c r="I460" s="38"/>
      <c r="J460" s="38"/>
      <c r="K460" s="38"/>
      <c r="L460" s="38"/>
      <c r="M460" s="35"/>
      <c r="N460" s="66"/>
      <c r="O460" s="39"/>
    </row>
    <row r="461" spans="1:15" ht="12.75" customHeight="1">
      <c r="A461" s="41"/>
      <c r="B461" s="36"/>
      <c r="C461" s="35"/>
      <c r="D461" s="38"/>
      <c r="E461" s="38"/>
      <c r="F461" s="38"/>
      <c r="G461" s="38"/>
      <c r="H461" s="38"/>
      <c r="I461" s="38"/>
      <c r="J461" s="38"/>
      <c r="K461" s="38"/>
      <c r="L461" s="38"/>
      <c r="M461" s="35"/>
      <c r="N461" s="66"/>
      <c r="O461" s="39"/>
    </row>
    <row r="462" spans="1:15" ht="12.75" customHeight="1">
      <c r="A462" s="43"/>
      <c r="B462" s="44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66"/>
      <c r="O462" s="39"/>
    </row>
    <row r="463" spans="1:15" ht="12.75" customHeight="1">
      <c r="A463" s="69"/>
      <c r="B463" s="44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66"/>
      <c r="O463" s="39"/>
    </row>
    <row r="464" spans="1:15" ht="12.75" customHeight="1">
      <c r="A464" s="41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66"/>
      <c r="O464" s="39"/>
    </row>
    <row r="465" spans="1:15" ht="12.75" customHeight="1">
      <c r="A465" s="41"/>
      <c r="B465" s="58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66"/>
      <c r="O465" s="39"/>
    </row>
    <row r="466" spans="1:15" ht="12.75" customHeight="1">
      <c r="A466" s="41"/>
      <c r="B466" s="36"/>
      <c r="C466" s="35"/>
      <c r="D466" s="38"/>
      <c r="E466" s="38"/>
      <c r="F466" s="38"/>
      <c r="G466" s="38"/>
      <c r="H466" s="38"/>
      <c r="I466" s="38"/>
      <c r="J466" s="38"/>
      <c r="K466" s="38"/>
      <c r="L466" s="38"/>
      <c r="M466" s="35"/>
      <c r="N466" s="66"/>
      <c r="O466" s="39"/>
    </row>
    <row r="467" spans="1:15" ht="12.75" customHeight="1">
      <c r="A467" s="41"/>
      <c r="B467" s="35"/>
      <c r="C467" s="35"/>
      <c r="D467" s="38"/>
      <c r="E467" s="38"/>
      <c r="F467" s="38"/>
      <c r="G467" s="38"/>
      <c r="H467" s="38"/>
      <c r="I467" s="38"/>
      <c r="J467" s="38"/>
      <c r="K467" s="38"/>
      <c r="L467" s="38"/>
      <c r="M467" s="35"/>
      <c r="N467" s="66"/>
      <c r="O467" s="39"/>
    </row>
    <row r="468" spans="1:15" ht="12.75" customHeight="1">
      <c r="A468" s="80"/>
      <c r="B468" s="35"/>
      <c r="C468" s="35"/>
      <c r="D468" s="38"/>
      <c r="E468" s="38"/>
      <c r="F468" s="38"/>
      <c r="G468" s="38"/>
      <c r="H468" s="38"/>
      <c r="I468" s="38"/>
      <c r="J468" s="38"/>
      <c r="K468" s="38"/>
      <c r="L468" s="38"/>
      <c r="M468" s="35"/>
      <c r="N468" s="66"/>
      <c r="O468" s="39"/>
    </row>
    <row r="469" spans="1:15" ht="12.75" customHeight="1">
      <c r="A469" s="41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66"/>
      <c r="O469" s="39"/>
    </row>
    <row r="470" spans="1:15" ht="12.75" customHeight="1">
      <c r="A470" s="69"/>
      <c r="B470" s="44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66"/>
      <c r="O470" s="39"/>
    </row>
    <row r="471" spans="1:15" ht="12.75" customHeight="1">
      <c r="A471" s="41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66"/>
      <c r="O471" s="39"/>
    </row>
    <row r="472" spans="1:15" ht="12.75" customHeight="1">
      <c r="A472" s="41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66"/>
      <c r="O472" s="39"/>
    </row>
    <row r="473" spans="1:15" ht="12.75" customHeight="1">
      <c r="A473" s="41"/>
      <c r="B473" s="36"/>
      <c r="C473" s="35"/>
      <c r="D473" s="38"/>
      <c r="E473" s="38"/>
      <c r="F473" s="38"/>
      <c r="G473" s="38"/>
      <c r="H473" s="38"/>
      <c r="I473" s="38"/>
      <c r="J473" s="38"/>
      <c r="K473" s="38"/>
      <c r="L473" s="38"/>
      <c r="M473" s="35"/>
      <c r="N473" s="66"/>
      <c r="O473" s="39"/>
    </row>
    <row r="474" spans="1:15" ht="12.75" customHeight="1">
      <c r="A474" s="41"/>
      <c r="B474" s="36"/>
      <c r="C474" s="35"/>
      <c r="D474" s="38"/>
      <c r="E474" s="38"/>
      <c r="F474" s="38"/>
      <c r="G474" s="38"/>
      <c r="H474" s="38"/>
      <c r="I474" s="38"/>
      <c r="J474" s="38"/>
      <c r="K474" s="38"/>
      <c r="L474" s="38"/>
      <c r="M474" s="35"/>
      <c r="N474" s="66"/>
      <c r="O474" s="39"/>
    </row>
    <row r="475" spans="1:15" ht="12.75" customHeight="1">
      <c r="A475" s="59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9"/>
    </row>
    <row r="476" spans="1:15" ht="12.75" customHeight="1">
      <c r="A476" s="59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9"/>
    </row>
    <row r="477" spans="1:15" ht="12.75" customHeight="1">
      <c r="A477" s="59"/>
      <c r="B477" s="35"/>
      <c r="C477" s="35"/>
      <c r="D477" s="70"/>
      <c r="E477" s="44"/>
      <c r="F477" s="44"/>
      <c r="G477" s="44"/>
      <c r="H477" s="44"/>
      <c r="I477" s="44"/>
      <c r="J477" s="35"/>
      <c r="K477" s="35"/>
      <c r="L477" s="35"/>
      <c r="M477" s="35"/>
      <c r="N477" s="35"/>
      <c r="O477" s="39"/>
    </row>
    <row r="478" spans="1:15" ht="12.75" customHeight="1">
      <c r="A478" s="71"/>
      <c r="B478" s="35"/>
      <c r="C478" s="35"/>
      <c r="D478" s="38"/>
      <c r="E478" s="38"/>
      <c r="F478" s="38"/>
      <c r="G478" s="38"/>
      <c r="H478" s="38"/>
      <c r="I478" s="38"/>
      <c r="J478" s="35"/>
      <c r="K478" s="35"/>
      <c r="L478" s="35"/>
      <c r="M478" s="35"/>
      <c r="N478" s="35"/>
      <c r="O478" s="39"/>
    </row>
    <row r="479" spans="1:15" ht="12.75" customHeight="1">
      <c r="A479" s="71"/>
      <c r="B479" s="35"/>
      <c r="C479" s="35"/>
      <c r="D479" s="38"/>
      <c r="E479" s="38"/>
      <c r="F479" s="38"/>
      <c r="G479" s="38"/>
      <c r="H479" s="38"/>
      <c r="I479" s="38"/>
      <c r="J479" s="35"/>
      <c r="K479" s="35"/>
      <c r="L479" s="35"/>
      <c r="M479" s="35"/>
      <c r="N479" s="35"/>
      <c r="O479" s="39"/>
    </row>
    <row r="480" spans="1:15" ht="12.75" customHeight="1">
      <c r="A480" s="71"/>
      <c r="B480" s="35"/>
      <c r="C480" s="35"/>
      <c r="D480" s="38"/>
      <c r="E480" s="38"/>
      <c r="F480" s="38"/>
      <c r="G480" s="38"/>
      <c r="H480" s="38"/>
      <c r="I480" s="38"/>
      <c r="J480" s="35"/>
      <c r="K480" s="35"/>
      <c r="L480" s="35"/>
      <c r="M480" s="35"/>
      <c r="N480" s="35"/>
      <c r="O480" s="39"/>
    </row>
    <row r="481" spans="1:15" ht="12.75" customHeight="1">
      <c r="A481" s="71"/>
      <c r="B481" s="35"/>
      <c r="C481" s="35"/>
      <c r="D481" s="38"/>
      <c r="E481" s="38"/>
      <c r="F481" s="38"/>
      <c r="G481" s="38"/>
      <c r="H481" s="38"/>
      <c r="I481" s="38"/>
      <c r="J481" s="35"/>
      <c r="K481" s="35"/>
      <c r="L481" s="35"/>
      <c r="M481" s="35"/>
      <c r="N481" s="35"/>
      <c r="O481" s="39"/>
    </row>
    <row r="482" spans="1:15" ht="12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1:15" ht="12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ht="12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ht="12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ht="12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ht="12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ht="12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ht="12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ht="12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ht="12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ht="12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ht="12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ht="12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ht="12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ht="12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ht="12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ht="12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ht="12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ht="12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1:15" ht="12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1:15" ht="12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1:15" ht="12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1:15" ht="12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1:15" ht="12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1:15" ht="12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1:15" ht="12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1:15" ht="12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1:15" ht="12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1:15" ht="12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1:15" ht="12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1:15" ht="12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1:15" ht="12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1:15" ht="12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1:15" ht="12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1:15" ht="12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1:15" ht="12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1:15" ht="12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1:15" ht="12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1:15" ht="12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1:15" ht="12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1:15" ht="12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1:15" ht="12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1:15" ht="12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1:15" ht="12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1:15" ht="12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1:15" ht="12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1:15" ht="12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1:15" ht="12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1:15" ht="12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1:15" ht="12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1:15" ht="12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13"/>
  <sheetViews>
    <sheetView workbookViewId="0" topLeftCell="A406">
      <selection activeCell="A449" sqref="A449:I450"/>
    </sheetView>
  </sheetViews>
  <sheetFormatPr defaultColWidth="8.8515625" defaultRowHeight="12.75"/>
  <cols>
    <col min="1" max="1" width="17.1406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ht="12.75" customHeight="1">
      <c r="G5" s="48" t="s">
        <v>38</v>
      </c>
    </row>
    <row r="6" spans="1:10" ht="12.75" customHeight="1">
      <c r="A6" s="85" t="s">
        <v>147</v>
      </c>
      <c r="F6" s="48" t="s">
        <v>23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32" t="str">
        <f>+A13</f>
        <v>Polperro</v>
      </c>
      <c r="C8" s="9"/>
      <c r="D8" s="4"/>
      <c r="E8" s="4"/>
      <c r="F8" s="13">
        <f>+C18</f>
        <v>195</v>
      </c>
      <c r="H8" s="48" t="s">
        <v>151</v>
      </c>
      <c r="J8" s="2" t="str">
        <f>+A32</f>
        <v>Penzance &amp; St. Ives C</v>
      </c>
      <c r="L8" s="2"/>
      <c r="M8" s="2"/>
      <c r="N8" s="13">
        <f>+C37</f>
        <v>367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2" t="str">
        <f>+A19</f>
        <v>Bodmin C</v>
      </c>
      <c r="C10" s="11"/>
      <c r="D10" s="7"/>
      <c r="E10" s="7"/>
      <c r="F10" s="13">
        <f>+C24</f>
        <v>363</v>
      </c>
      <c r="H10" s="48" t="s">
        <v>150</v>
      </c>
      <c r="J10" s="10" t="str">
        <f>+A25</f>
        <v>City of Truro E</v>
      </c>
      <c r="L10" s="5"/>
      <c r="M10" s="5"/>
      <c r="N10" s="13">
        <f>+C31</f>
        <v>360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1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29" t="s">
        <v>36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113</v>
      </c>
      <c r="B14" s="17">
        <v>95.6</v>
      </c>
      <c r="C14" s="17">
        <v>96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96</v>
      </c>
      <c r="N14" s="17">
        <f>IF(COUNT(C14:L14),AVERAGE(C14:L14)," ")</f>
        <v>96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114</v>
      </c>
      <c r="B15" s="18">
        <v>92.8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0</v>
      </c>
      <c r="N15" s="17" t="str">
        <f aca="true" t="shared" si="0" ref="N15:N36">IF(COUNT(C15:L15),AVERAGE(C15:L15)," ")</f>
        <v> 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115</v>
      </c>
      <c r="B16" s="18">
        <v>91.6</v>
      </c>
      <c r="C16" s="17">
        <v>99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99</v>
      </c>
      <c r="N16" s="17">
        <f t="shared" si="0"/>
        <v>99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116</v>
      </c>
      <c r="B17" s="18">
        <v>89</v>
      </c>
      <c r="C17" s="17"/>
      <c r="D17" s="26"/>
      <c r="E17" s="26"/>
      <c r="F17" s="26"/>
      <c r="G17" s="26"/>
      <c r="H17" s="26"/>
      <c r="I17" s="26"/>
      <c r="J17" s="26"/>
      <c r="K17" s="26"/>
      <c r="L17" s="26"/>
      <c r="M17" s="17">
        <f>SUM(C17:L17)</f>
        <v>0</v>
      </c>
      <c r="N17" s="17" t="str">
        <f t="shared" si="0"/>
        <v> 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/>
      <c r="B18" s="17">
        <f>SUM(B14:B17)</f>
        <v>369</v>
      </c>
      <c r="C18" s="17">
        <f>SUM(C14:C17)</f>
        <v>195</v>
      </c>
      <c r="D18" s="17">
        <f aca="true" t="shared" si="1" ref="D18:L18">SUM(D14:D17)</f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>SUM(C18:L18)</f>
        <v>195</v>
      </c>
      <c r="N18" s="1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112</v>
      </c>
      <c r="B19" s="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16" t="s">
        <v>125</v>
      </c>
      <c r="B20" s="18">
        <v>92.7</v>
      </c>
      <c r="C20" s="84">
        <v>91</v>
      </c>
      <c r="D20" s="17"/>
      <c r="E20" s="17"/>
      <c r="F20" s="17"/>
      <c r="G20" s="17"/>
      <c r="H20" s="17"/>
      <c r="I20" s="17"/>
      <c r="J20" s="17"/>
      <c r="K20" s="17"/>
      <c r="L20" s="17"/>
      <c r="M20" s="17">
        <f>SUM(C20:L20)</f>
        <v>91</v>
      </c>
      <c r="N20" s="17">
        <f t="shared" si="0"/>
        <v>91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16" t="s">
        <v>126</v>
      </c>
      <c r="B21" s="18">
        <v>92.2</v>
      </c>
      <c r="C21" s="17">
        <v>94</v>
      </c>
      <c r="D21" s="17"/>
      <c r="E21" s="17"/>
      <c r="F21" s="17"/>
      <c r="G21" s="17"/>
      <c r="H21" s="17"/>
      <c r="I21" s="17"/>
      <c r="J21" s="17"/>
      <c r="K21" s="17"/>
      <c r="L21" s="17"/>
      <c r="M21" s="17">
        <f>SUM(C21:L21)</f>
        <v>94</v>
      </c>
      <c r="N21" s="17">
        <f t="shared" si="0"/>
        <v>94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16" t="s">
        <v>127</v>
      </c>
      <c r="B22" s="18">
        <v>91.4</v>
      </c>
      <c r="C22" s="17">
        <v>93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>SUM(C22:L22)</f>
        <v>93</v>
      </c>
      <c r="N22" s="17">
        <f t="shared" si="0"/>
        <v>93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16" t="s">
        <v>128</v>
      </c>
      <c r="B23" s="31">
        <v>88.7</v>
      </c>
      <c r="C23" s="17">
        <v>85</v>
      </c>
      <c r="D23" s="26"/>
      <c r="E23" s="26"/>
      <c r="F23" s="26"/>
      <c r="G23" s="26"/>
      <c r="H23" s="26"/>
      <c r="I23" s="26"/>
      <c r="J23" s="26"/>
      <c r="K23" s="26"/>
      <c r="L23" s="26"/>
      <c r="M23" s="17">
        <f>SUM(C23:L23)</f>
        <v>85</v>
      </c>
      <c r="N23" s="17">
        <f t="shared" si="0"/>
        <v>85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2.75" customHeight="1">
      <c r="B24" s="83">
        <f>SUM(B20:B23)</f>
        <v>365</v>
      </c>
      <c r="C24" s="17">
        <f aca="true" t="shared" si="2" ref="C24:L24">SUM(C20:C23)</f>
        <v>363</v>
      </c>
      <c r="D24" s="17">
        <f t="shared" si="2"/>
        <v>0</v>
      </c>
      <c r="E24" s="17">
        <f t="shared" si="2"/>
        <v>0</v>
      </c>
      <c r="F24" s="17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>SUM(C24:L24)</f>
        <v>363</v>
      </c>
      <c r="N24" s="1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9" t="s">
        <v>32</v>
      </c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 t="str">
        <f t="shared" si="0"/>
        <v> 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16" t="s">
        <v>121</v>
      </c>
      <c r="B26" s="18">
        <v>93</v>
      </c>
      <c r="C26" s="17">
        <v>89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f aca="true" t="shared" si="3" ref="M26:M31">SUM(C26:L26)</f>
        <v>89</v>
      </c>
      <c r="N26" s="17">
        <f t="shared" si="0"/>
        <v>89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16" t="s">
        <v>122</v>
      </c>
      <c r="B27" s="18">
        <v>91</v>
      </c>
      <c r="C27" s="17">
        <v>91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f t="shared" si="3"/>
        <v>91</v>
      </c>
      <c r="N27" s="17">
        <f t="shared" si="0"/>
        <v>91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16" t="s">
        <v>123</v>
      </c>
      <c r="B28" s="18">
        <v>91</v>
      </c>
      <c r="C28" s="17"/>
      <c r="D28" s="26"/>
      <c r="E28" s="26"/>
      <c r="F28" s="26"/>
      <c r="G28" s="26"/>
      <c r="H28" s="26"/>
      <c r="I28" s="26"/>
      <c r="J28" s="26"/>
      <c r="K28" s="26"/>
      <c r="L28" s="26"/>
      <c r="M28" s="17">
        <f t="shared" si="3"/>
        <v>0</v>
      </c>
      <c r="N28" s="17" t="str">
        <f t="shared" si="0"/>
        <v> 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16" t="s">
        <v>124</v>
      </c>
      <c r="B29" s="18">
        <v>88</v>
      </c>
      <c r="C29" s="17">
        <v>89</v>
      </c>
      <c r="D29" s="26"/>
      <c r="E29" s="26"/>
      <c r="F29" s="26"/>
      <c r="G29" s="26"/>
      <c r="H29" s="26"/>
      <c r="I29" s="26"/>
      <c r="J29" s="26"/>
      <c r="K29" s="26"/>
      <c r="L29" s="26"/>
      <c r="M29" s="17">
        <f t="shared" si="3"/>
        <v>89</v>
      </c>
      <c r="N29" s="17">
        <f t="shared" si="0"/>
        <v>89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16" t="s">
        <v>149</v>
      </c>
      <c r="B30" s="18">
        <v>83</v>
      </c>
      <c r="C30" s="17">
        <v>91</v>
      </c>
      <c r="D30" s="26"/>
      <c r="E30" s="26"/>
      <c r="F30" s="26"/>
      <c r="G30" s="26"/>
      <c r="H30" s="26"/>
      <c r="I30" s="26"/>
      <c r="J30" s="26"/>
      <c r="K30" s="26"/>
      <c r="L30" s="26"/>
      <c r="M30" s="17">
        <f t="shared" si="3"/>
        <v>91</v>
      </c>
      <c r="N30" s="17">
        <f t="shared" si="0"/>
        <v>91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23"/>
      <c r="B31" s="31">
        <f>SUM(B26:B30)</f>
        <v>446</v>
      </c>
      <c r="C31" s="17">
        <f>SUM(C26:C30)</f>
        <v>360</v>
      </c>
      <c r="D31" s="17">
        <f aca="true" t="shared" si="4" ref="D31:L31">SUM(D26:D30)</f>
        <v>0</v>
      </c>
      <c r="E31" s="17">
        <f t="shared" si="4"/>
        <v>0</v>
      </c>
      <c r="F31" s="17">
        <f t="shared" si="4"/>
        <v>0</v>
      </c>
      <c r="G31" s="17">
        <f t="shared" si="4"/>
        <v>0</v>
      </c>
      <c r="H31" s="17">
        <f t="shared" si="4"/>
        <v>0</v>
      </c>
      <c r="I31" s="17">
        <f t="shared" si="4"/>
        <v>0</v>
      </c>
      <c r="J31" s="17">
        <f t="shared" si="4"/>
        <v>0</v>
      </c>
      <c r="K31" s="17">
        <f t="shared" si="4"/>
        <v>0</v>
      </c>
      <c r="L31" s="17">
        <f t="shared" si="4"/>
        <v>0</v>
      </c>
      <c r="M31" s="17">
        <f t="shared" si="3"/>
        <v>360</v>
      </c>
      <c r="N31" s="1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29" t="s">
        <v>16</v>
      </c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 t="str">
        <f t="shared" si="0"/>
        <v> 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16" t="s">
        <v>117</v>
      </c>
      <c r="B33" s="36">
        <v>90.7</v>
      </c>
      <c r="C33" s="17">
        <v>94</v>
      </c>
      <c r="D33" s="17"/>
      <c r="E33" s="17"/>
      <c r="F33" s="17"/>
      <c r="G33" s="17"/>
      <c r="H33" s="17"/>
      <c r="I33" s="17"/>
      <c r="J33" s="17"/>
      <c r="K33" s="17"/>
      <c r="L33" s="17"/>
      <c r="M33" s="17">
        <f>SUM(C33:L33)</f>
        <v>94</v>
      </c>
      <c r="N33" s="17">
        <f t="shared" si="0"/>
        <v>94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16" t="s">
        <v>118</v>
      </c>
      <c r="B34" s="18">
        <v>89.8</v>
      </c>
      <c r="C34" s="17">
        <v>92</v>
      </c>
      <c r="D34" s="17"/>
      <c r="E34" s="17"/>
      <c r="F34" s="17"/>
      <c r="G34" s="17"/>
      <c r="H34" s="17"/>
      <c r="I34" s="17"/>
      <c r="J34" s="17"/>
      <c r="K34" s="17"/>
      <c r="L34" s="17"/>
      <c r="M34" s="17">
        <f>SUM(C34:L34)</f>
        <v>92</v>
      </c>
      <c r="N34" s="17">
        <f t="shared" si="0"/>
        <v>92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16" t="s">
        <v>119</v>
      </c>
      <c r="B35" s="18">
        <v>88.2</v>
      </c>
      <c r="C35" s="17">
        <v>91</v>
      </c>
      <c r="D35" s="26"/>
      <c r="E35" s="17"/>
      <c r="F35" s="17"/>
      <c r="G35" s="17"/>
      <c r="H35" s="17"/>
      <c r="I35" s="17"/>
      <c r="J35" s="17"/>
      <c r="K35" s="17"/>
      <c r="L35" s="17"/>
      <c r="M35" s="17">
        <f>SUM(C35:L35)</f>
        <v>91</v>
      </c>
      <c r="N35" s="17">
        <f t="shared" si="0"/>
        <v>91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16" t="s">
        <v>120</v>
      </c>
      <c r="B36" s="18">
        <v>88</v>
      </c>
      <c r="C36" s="17">
        <v>90</v>
      </c>
      <c r="D36" s="26"/>
      <c r="E36" s="17"/>
      <c r="F36" s="17"/>
      <c r="G36" s="17"/>
      <c r="H36" s="17"/>
      <c r="I36" s="17"/>
      <c r="J36" s="17"/>
      <c r="K36" s="17"/>
      <c r="L36" s="17"/>
      <c r="M36" s="17">
        <f>SUM(C36:L36)</f>
        <v>90</v>
      </c>
      <c r="N36" s="17">
        <f t="shared" si="0"/>
        <v>90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6"/>
      <c r="B37" s="18">
        <f>SUM(B33:B36)</f>
        <v>356.7</v>
      </c>
      <c r="C37" s="17">
        <f aca="true" t="shared" si="5" ref="C37:L37">SUM(C33:C36)</f>
        <v>367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17">
        <f t="shared" si="5"/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>SUM(C37:L37)</f>
        <v>367</v>
      </c>
      <c r="N37" s="1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6"/>
      <c r="B39" s="17"/>
      <c r="C39" s="17"/>
      <c r="D39" s="22" t="s">
        <v>7</v>
      </c>
      <c r="E39" s="19" t="s">
        <v>8</v>
      </c>
      <c r="F39" s="19" t="s">
        <v>9</v>
      </c>
      <c r="G39" s="19" t="s">
        <v>10</v>
      </c>
      <c r="H39" s="19" t="s">
        <v>11</v>
      </c>
      <c r="I39" s="19" t="s">
        <v>12</v>
      </c>
      <c r="J39" s="17"/>
      <c r="K39" s="17"/>
      <c r="L39" s="17"/>
      <c r="M39" s="17"/>
      <c r="N39" s="1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15" t="str">
        <f>+A32</f>
        <v>Penzance &amp; St. Ives C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+M37</f>
        <v>367</v>
      </c>
      <c r="J40" s="17"/>
      <c r="K40" s="17"/>
      <c r="L40" s="17"/>
      <c r="M40" s="17"/>
      <c r="N40" s="1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+A19</f>
        <v>Bodmin C</v>
      </c>
      <c r="B41" s="17"/>
      <c r="C41" s="17"/>
      <c r="D41" s="26">
        <f>+J6</f>
        <v>1</v>
      </c>
      <c r="E41" s="26">
        <v>1</v>
      </c>
      <c r="F41" s="26">
        <v>0</v>
      </c>
      <c r="G41" s="26">
        <v>0</v>
      </c>
      <c r="H41" s="26">
        <f>+E41*2+F41</f>
        <v>2</v>
      </c>
      <c r="I41" s="26">
        <f>+M24</f>
        <v>363</v>
      </c>
      <c r="J41" s="17"/>
      <c r="K41" s="17"/>
      <c r="L41" s="17"/>
      <c r="M41" s="17"/>
      <c r="N41" s="1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+A25</f>
        <v>City of Truro E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+M31</f>
        <v>360</v>
      </c>
      <c r="J42" s="17"/>
      <c r="K42" s="17"/>
      <c r="L42" s="17"/>
      <c r="M42" s="17"/>
      <c r="N42" s="1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>
      <c r="A43" s="15" t="str">
        <f>+A13</f>
        <v>Polperro</v>
      </c>
      <c r="B43" s="17"/>
      <c r="C43" s="17"/>
      <c r="D43" s="26">
        <f>+J6</f>
        <v>1</v>
      </c>
      <c r="E43" s="26">
        <v>0</v>
      </c>
      <c r="F43" s="26">
        <v>0</v>
      </c>
      <c r="G43" s="26">
        <v>1</v>
      </c>
      <c r="H43" s="26">
        <f>+E43*2+F43</f>
        <v>0</v>
      </c>
      <c r="I43" s="26">
        <f>+M18</f>
        <v>195</v>
      </c>
      <c r="J43" s="17"/>
      <c r="K43" s="17"/>
      <c r="L43" s="17"/>
      <c r="M43" s="17"/>
      <c r="N43" s="1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0:28" ht="12.75" customHeight="1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0:28" ht="12.75" customHeight="1">
      <c r="J45" s="39"/>
      <c r="K45" s="39"/>
      <c r="L45" s="39"/>
      <c r="M45" s="39"/>
      <c r="N45" s="39"/>
      <c r="O45" s="5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5:28" ht="12.75" customHeight="1"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8"/>
      <c r="B47" s="8"/>
      <c r="E47" s="48" t="s">
        <v>5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>
      <c r="A48" s="8"/>
      <c r="B48" s="8"/>
      <c r="F48" s="48" t="s">
        <v>6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5:28" ht="12.75" customHeight="1">
      <c r="E49" s="1"/>
      <c r="G49" s="48" t="s">
        <v>4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7:28" ht="12.75" customHeight="1">
      <c r="G50" s="48" t="s">
        <v>38</v>
      </c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>
      <c r="A51" s="85" t="s">
        <v>147</v>
      </c>
      <c r="F51" s="48" t="s">
        <v>23</v>
      </c>
      <c r="J51" s="13">
        <v>2</v>
      </c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4:28" ht="12.75" customHeight="1">
      <c r="D52" s="4"/>
      <c r="E52" s="4"/>
      <c r="F52" s="2"/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2"/>
      <c r="B53" s="32" t="str">
        <f>+A58</f>
        <v>Polperro</v>
      </c>
      <c r="C53" s="9"/>
      <c r="D53" s="4"/>
      <c r="E53" s="4"/>
      <c r="F53" s="13">
        <f>+D63</f>
        <v>363</v>
      </c>
      <c r="H53" s="48" t="s">
        <v>151</v>
      </c>
      <c r="J53" s="10" t="str">
        <f>+A70</f>
        <v>City of Truro E</v>
      </c>
      <c r="L53" s="5"/>
      <c r="M53" s="5"/>
      <c r="N53" s="13">
        <f>+D76</f>
        <v>366</v>
      </c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2"/>
      <c r="B54" s="2"/>
      <c r="C54" s="10"/>
      <c r="D54" s="4"/>
      <c r="E54" s="4"/>
      <c r="F54" s="2"/>
      <c r="H54" s="10"/>
      <c r="I54" s="2"/>
      <c r="J54" s="2"/>
      <c r="L54" s="2"/>
      <c r="M54" s="2"/>
      <c r="N54" s="2"/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2" t="str">
        <f>+A64</f>
        <v>Bodmin C</v>
      </c>
      <c r="C55" s="11"/>
      <c r="D55" s="7"/>
      <c r="E55" s="7"/>
      <c r="F55" s="13">
        <f>+D69</f>
        <v>365</v>
      </c>
      <c r="H55" s="48" t="s">
        <v>151</v>
      </c>
      <c r="J55" s="2" t="str">
        <f>+A77</f>
        <v>Penzance &amp; St. Ives C</v>
      </c>
      <c r="L55" s="2"/>
      <c r="M55" s="2"/>
      <c r="N55" s="13">
        <f>+D82</f>
        <v>373</v>
      </c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6"/>
      <c r="C56" s="11"/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16"/>
      <c r="B57" s="4" t="s">
        <v>1</v>
      </c>
      <c r="C57" s="10" t="s">
        <v>3</v>
      </c>
      <c r="D57" s="7"/>
      <c r="E57" s="7"/>
      <c r="F57" s="5"/>
      <c r="G57" s="5"/>
      <c r="H57" s="12"/>
      <c r="I57" s="5"/>
      <c r="J57" s="5"/>
      <c r="K57" s="5"/>
      <c r="L57" s="5"/>
      <c r="M57" s="5"/>
      <c r="N57" s="5"/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29" t="s">
        <v>36</v>
      </c>
      <c r="B58" s="4" t="s">
        <v>0</v>
      </c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>
        <v>8</v>
      </c>
      <c r="K58" s="7">
        <v>9</v>
      </c>
      <c r="L58" s="7">
        <v>10</v>
      </c>
      <c r="M58" s="14" t="s">
        <v>2</v>
      </c>
      <c r="N58" s="14" t="s">
        <v>0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113</v>
      </c>
      <c r="B59" s="17">
        <v>95.6</v>
      </c>
      <c r="C59" s="17">
        <v>96</v>
      </c>
      <c r="D59" s="17">
        <v>93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189</v>
      </c>
      <c r="N59" s="17">
        <f>IF(COUNT(C59:L59),AVERAGE(C59:L59)," ")</f>
        <v>94.5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114</v>
      </c>
      <c r="B60" s="18">
        <v>92.8</v>
      </c>
      <c r="C60" s="17"/>
      <c r="D60" s="17">
        <v>95</v>
      </c>
      <c r="E60" s="17"/>
      <c r="F60" s="17"/>
      <c r="G60" s="17"/>
      <c r="H60" s="17"/>
      <c r="I60" s="17"/>
      <c r="J60" s="17"/>
      <c r="K60" s="17"/>
      <c r="L60" s="17"/>
      <c r="M60" s="17">
        <f>SUM(C60:L60)</f>
        <v>95</v>
      </c>
      <c r="N60" s="17">
        <f>IF(COUNT(C60:L60),AVERAGE(C60:L60)," ")</f>
        <v>95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115</v>
      </c>
      <c r="B61" s="18">
        <v>91.6</v>
      </c>
      <c r="C61" s="17">
        <v>99</v>
      </c>
      <c r="D61" s="26">
        <v>91</v>
      </c>
      <c r="E61" s="26"/>
      <c r="F61" s="26"/>
      <c r="G61" s="26"/>
      <c r="H61" s="26"/>
      <c r="I61" s="26"/>
      <c r="J61" s="26"/>
      <c r="K61" s="26"/>
      <c r="L61" s="26"/>
      <c r="M61" s="17">
        <f>SUM(C61:L61)</f>
        <v>190</v>
      </c>
      <c r="N61" s="17">
        <f>IF(COUNT(C61:L61),AVERAGE(C61:L61)," ")</f>
        <v>95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16" t="s">
        <v>116</v>
      </c>
      <c r="B62" s="18">
        <v>89</v>
      </c>
      <c r="C62" s="17"/>
      <c r="D62" s="26">
        <v>84</v>
      </c>
      <c r="E62" s="26"/>
      <c r="F62" s="26"/>
      <c r="G62" s="26"/>
      <c r="H62" s="26"/>
      <c r="I62" s="26"/>
      <c r="J62" s="26"/>
      <c r="K62" s="26"/>
      <c r="L62" s="26"/>
      <c r="M62" s="17">
        <f>SUM(C62:L62)</f>
        <v>84</v>
      </c>
      <c r="N62" s="17">
        <f>IF(COUNT(C62:L62),AVERAGE(C62:L62)," ")</f>
        <v>84</v>
      </c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16"/>
      <c r="B63" s="17">
        <f aca="true" t="shared" si="6" ref="B63:L63">SUM(B59:B62)</f>
        <v>369</v>
      </c>
      <c r="C63" s="17">
        <f t="shared" si="6"/>
        <v>195</v>
      </c>
      <c r="D63" s="17">
        <f t="shared" si="6"/>
        <v>363</v>
      </c>
      <c r="E63" s="17">
        <f t="shared" si="6"/>
        <v>0</v>
      </c>
      <c r="F63" s="17">
        <f t="shared" si="6"/>
        <v>0</v>
      </c>
      <c r="G63" s="17">
        <f t="shared" si="6"/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7">
        <f t="shared" si="6"/>
        <v>0</v>
      </c>
      <c r="L63" s="17">
        <f t="shared" si="6"/>
        <v>0</v>
      </c>
      <c r="M63" s="17">
        <f>SUM(C63:L63)</f>
        <v>558</v>
      </c>
      <c r="N63" s="17"/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29" t="s">
        <v>112</v>
      </c>
      <c r="B64" s="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 t="str">
        <f>IF(COUNT(C64:L64),AVERAGE(C64:L64)," ")</f>
        <v> 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16" t="s">
        <v>125</v>
      </c>
      <c r="B65" s="18">
        <v>92.7</v>
      </c>
      <c r="C65" s="84">
        <v>91</v>
      </c>
      <c r="D65" s="17">
        <v>95</v>
      </c>
      <c r="E65" s="17"/>
      <c r="F65" s="17"/>
      <c r="G65" s="17"/>
      <c r="H65" s="17"/>
      <c r="I65" s="17"/>
      <c r="J65" s="17"/>
      <c r="K65" s="17"/>
      <c r="L65" s="17"/>
      <c r="M65" s="17">
        <f>SUM(C65:L65)</f>
        <v>186</v>
      </c>
      <c r="N65" s="17">
        <f>IF(COUNT(C65:L65),AVERAGE(C65:L65)," ")</f>
        <v>93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16" t="s">
        <v>126</v>
      </c>
      <c r="B66" s="18">
        <v>92.2</v>
      </c>
      <c r="C66" s="17">
        <v>94</v>
      </c>
      <c r="D66" s="17">
        <v>91</v>
      </c>
      <c r="E66" s="17"/>
      <c r="F66" s="17"/>
      <c r="G66" s="17"/>
      <c r="H66" s="17"/>
      <c r="I66" s="17"/>
      <c r="J66" s="17"/>
      <c r="K66" s="17"/>
      <c r="L66" s="17"/>
      <c r="M66" s="17">
        <f>SUM(C66:L66)</f>
        <v>185</v>
      </c>
      <c r="N66" s="17">
        <f>IF(COUNT(C66:L66),AVERAGE(C66:L66)," ")</f>
        <v>92.5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16" t="s">
        <v>127</v>
      </c>
      <c r="B67" s="18">
        <v>91.4</v>
      </c>
      <c r="C67" s="17">
        <v>93</v>
      </c>
      <c r="D67" s="26">
        <v>92</v>
      </c>
      <c r="E67" s="26"/>
      <c r="F67" s="26"/>
      <c r="G67" s="26"/>
      <c r="H67" s="26"/>
      <c r="I67" s="26"/>
      <c r="J67" s="26"/>
      <c r="K67" s="26"/>
      <c r="L67" s="26"/>
      <c r="M67" s="17">
        <f>SUM(C67:L67)</f>
        <v>185</v>
      </c>
      <c r="N67" s="17">
        <f>IF(COUNT(C67:L67),AVERAGE(C67:L67)," ")</f>
        <v>92.5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16" t="s">
        <v>128</v>
      </c>
      <c r="B68" s="31">
        <v>88.7</v>
      </c>
      <c r="C68" s="17">
        <v>85</v>
      </c>
      <c r="D68" s="26">
        <v>87</v>
      </c>
      <c r="E68" s="26"/>
      <c r="F68" s="26"/>
      <c r="G68" s="26"/>
      <c r="H68" s="26"/>
      <c r="I68" s="26"/>
      <c r="J68" s="26"/>
      <c r="K68" s="26"/>
      <c r="L68" s="26"/>
      <c r="M68" s="17">
        <f>SUM(C68:L68)</f>
        <v>172</v>
      </c>
      <c r="N68" s="17">
        <f>IF(COUNT(C68:L68),AVERAGE(C68:L68)," ")</f>
        <v>86</v>
      </c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2.75" customHeight="1">
      <c r="B69" s="83">
        <f aca="true" t="shared" si="7" ref="B69:L69">SUM(B65:B68)</f>
        <v>365</v>
      </c>
      <c r="C69" s="17">
        <f t="shared" si="7"/>
        <v>363</v>
      </c>
      <c r="D69" s="17">
        <f t="shared" si="7"/>
        <v>365</v>
      </c>
      <c r="E69" s="17">
        <f t="shared" si="7"/>
        <v>0</v>
      </c>
      <c r="F69" s="17">
        <f t="shared" si="7"/>
        <v>0</v>
      </c>
      <c r="G69" s="17">
        <f t="shared" si="7"/>
        <v>0</v>
      </c>
      <c r="H69" s="17">
        <f t="shared" si="7"/>
        <v>0</v>
      </c>
      <c r="I69" s="17">
        <f t="shared" si="7"/>
        <v>0</v>
      </c>
      <c r="J69" s="17">
        <f t="shared" si="7"/>
        <v>0</v>
      </c>
      <c r="K69" s="17">
        <f t="shared" si="7"/>
        <v>0</v>
      </c>
      <c r="L69" s="17">
        <f t="shared" si="7"/>
        <v>0</v>
      </c>
      <c r="M69" s="17">
        <f>SUM(C69:L69)</f>
        <v>728</v>
      </c>
      <c r="N69" s="17"/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29" t="s">
        <v>32</v>
      </c>
      <c r="B70" s="1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 t="str">
        <f aca="true" t="shared" si="8" ref="N70:N75">IF(COUNT(C70:L70),AVERAGE(C70:L70)," ")</f>
        <v> </v>
      </c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16" t="s">
        <v>121</v>
      </c>
      <c r="B71" s="18">
        <v>93</v>
      </c>
      <c r="C71" s="17">
        <v>89</v>
      </c>
      <c r="D71" s="17">
        <v>97</v>
      </c>
      <c r="E71" s="17"/>
      <c r="F71" s="17"/>
      <c r="G71" s="17"/>
      <c r="H71" s="17"/>
      <c r="I71" s="17"/>
      <c r="J71" s="17"/>
      <c r="K71" s="17"/>
      <c r="L71" s="17"/>
      <c r="M71" s="17">
        <f aca="true" t="shared" si="9" ref="M71:M76">SUM(C71:L71)</f>
        <v>186</v>
      </c>
      <c r="N71" s="17">
        <f t="shared" si="8"/>
        <v>93</v>
      </c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16" t="s">
        <v>122</v>
      </c>
      <c r="B72" s="18">
        <v>91</v>
      </c>
      <c r="C72" s="17">
        <v>91</v>
      </c>
      <c r="D72" s="17">
        <v>94</v>
      </c>
      <c r="E72" s="17"/>
      <c r="F72" s="17"/>
      <c r="G72" s="17"/>
      <c r="H72" s="17"/>
      <c r="I72" s="17"/>
      <c r="J72" s="17"/>
      <c r="K72" s="17"/>
      <c r="L72" s="17"/>
      <c r="M72" s="17">
        <f t="shared" si="9"/>
        <v>185</v>
      </c>
      <c r="N72" s="17">
        <f t="shared" si="8"/>
        <v>92.5</v>
      </c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16" t="s">
        <v>123</v>
      </c>
      <c r="B73" s="18">
        <v>91</v>
      </c>
      <c r="C73" s="17"/>
      <c r="D73" s="26">
        <v>89</v>
      </c>
      <c r="E73" s="26"/>
      <c r="F73" s="26"/>
      <c r="G73" s="26"/>
      <c r="H73" s="26"/>
      <c r="I73" s="26"/>
      <c r="J73" s="26"/>
      <c r="K73" s="26"/>
      <c r="L73" s="26"/>
      <c r="M73" s="17">
        <f t="shared" si="9"/>
        <v>89</v>
      </c>
      <c r="N73" s="17">
        <f t="shared" si="8"/>
        <v>89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16" t="s">
        <v>124</v>
      </c>
      <c r="B74" s="18">
        <v>88</v>
      </c>
      <c r="C74" s="17">
        <v>89</v>
      </c>
      <c r="D74" s="26">
        <v>86</v>
      </c>
      <c r="E74" s="26"/>
      <c r="F74" s="26"/>
      <c r="G74" s="26"/>
      <c r="H74" s="26"/>
      <c r="I74" s="26"/>
      <c r="J74" s="26"/>
      <c r="K74" s="26"/>
      <c r="L74" s="26"/>
      <c r="M74" s="17">
        <f t="shared" si="9"/>
        <v>175</v>
      </c>
      <c r="N74" s="17">
        <f t="shared" si="8"/>
        <v>87.5</v>
      </c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16" t="s">
        <v>149</v>
      </c>
      <c r="B75" s="18">
        <v>83</v>
      </c>
      <c r="C75" s="17">
        <v>91</v>
      </c>
      <c r="D75" s="26"/>
      <c r="E75" s="26"/>
      <c r="F75" s="26"/>
      <c r="G75" s="26"/>
      <c r="H75" s="26"/>
      <c r="I75" s="26"/>
      <c r="J75" s="26"/>
      <c r="K75" s="26"/>
      <c r="L75" s="26"/>
      <c r="M75" s="17">
        <f t="shared" si="9"/>
        <v>91</v>
      </c>
      <c r="N75" s="17">
        <f t="shared" si="8"/>
        <v>91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23"/>
      <c r="B76" s="31">
        <f aca="true" t="shared" si="10" ref="B76:L76">SUM(B71:B75)</f>
        <v>446</v>
      </c>
      <c r="C76" s="17">
        <f t="shared" si="10"/>
        <v>360</v>
      </c>
      <c r="D76" s="17">
        <f t="shared" si="10"/>
        <v>366</v>
      </c>
      <c r="E76" s="17">
        <f t="shared" si="10"/>
        <v>0</v>
      </c>
      <c r="F76" s="17">
        <f t="shared" si="10"/>
        <v>0</v>
      </c>
      <c r="G76" s="17">
        <f t="shared" si="10"/>
        <v>0</v>
      </c>
      <c r="H76" s="17">
        <f t="shared" si="10"/>
        <v>0</v>
      </c>
      <c r="I76" s="17">
        <f t="shared" si="10"/>
        <v>0</v>
      </c>
      <c r="J76" s="17">
        <f t="shared" si="10"/>
        <v>0</v>
      </c>
      <c r="K76" s="17">
        <f t="shared" si="10"/>
        <v>0</v>
      </c>
      <c r="L76" s="17">
        <f t="shared" si="10"/>
        <v>0</v>
      </c>
      <c r="M76" s="17">
        <f t="shared" si="9"/>
        <v>726</v>
      </c>
      <c r="N76" s="17"/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29" t="s">
        <v>16</v>
      </c>
      <c r="B77" s="19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 t="str">
        <f>IF(COUNT(C77:L77),AVERAGE(C77:L77)," ")</f>
        <v> 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16" t="s">
        <v>117</v>
      </c>
      <c r="B78" s="36">
        <v>90.7</v>
      </c>
      <c r="C78" s="17">
        <v>94</v>
      </c>
      <c r="D78" s="17">
        <v>95</v>
      </c>
      <c r="E78" s="17"/>
      <c r="F78" s="17"/>
      <c r="G78" s="17"/>
      <c r="H78" s="17"/>
      <c r="I78" s="17"/>
      <c r="J78" s="17"/>
      <c r="K78" s="17"/>
      <c r="L78" s="17"/>
      <c r="M78" s="17">
        <f>SUM(C78:L78)</f>
        <v>189</v>
      </c>
      <c r="N78" s="17">
        <f>IF(COUNT(C78:L78),AVERAGE(C78:L78)," ")</f>
        <v>94.5</v>
      </c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16" t="s">
        <v>118</v>
      </c>
      <c r="B79" s="18">
        <v>89.8</v>
      </c>
      <c r="C79" s="17">
        <v>92</v>
      </c>
      <c r="D79" s="17">
        <v>90</v>
      </c>
      <c r="E79" s="17"/>
      <c r="F79" s="17"/>
      <c r="G79" s="17"/>
      <c r="H79" s="17"/>
      <c r="I79" s="17"/>
      <c r="J79" s="17"/>
      <c r="K79" s="17"/>
      <c r="L79" s="17"/>
      <c r="M79" s="17">
        <f>SUM(C79:L79)</f>
        <v>182</v>
      </c>
      <c r="N79" s="17">
        <f>IF(COUNT(C79:L79),AVERAGE(C79:L79)," ")</f>
        <v>91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16" t="s">
        <v>119</v>
      </c>
      <c r="B80" s="18">
        <v>88.2</v>
      </c>
      <c r="C80" s="17">
        <v>91</v>
      </c>
      <c r="D80" s="26">
        <v>94</v>
      </c>
      <c r="E80" s="17"/>
      <c r="F80" s="17"/>
      <c r="G80" s="17"/>
      <c r="H80" s="17"/>
      <c r="I80" s="17"/>
      <c r="J80" s="17"/>
      <c r="K80" s="17"/>
      <c r="L80" s="17"/>
      <c r="M80" s="17">
        <f>SUM(C80:L80)</f>
        <v>185</v>
      </c>
      <c r="N80" s="17">
        <f>IF(COUNT(C80:L80),AVERAGE(C80:L80)," ")</f>
        <v>92.5</v>
      </c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16" t="s">
        <v>120</v>
      </c>
      <c r="B81" s="18">
        <v>88</v>
      </c>
      <c r="C81" s="17">
        <v>90</v>
      </c>
      <c r="D81" s="26">
        <v>94</v>
      </c>
      <c r="E81" s="17"/>
      <c r="F81" s="17"/>
      <c r="G81" s="17"/>
      <c r="H81" s="17"/>
      <c r="I81" s="17"/>
      <c r="J81" s="17"/>
      <c r="K81" s="17"/>
      <c r="L81" s="17"/>
      <c r="M81" s="17">
        <f>SUM(C81:L81)</f>
        <v>184</v>
      </c>
      <c r="N81" s="17">
        <f>IF(COUNT(C81:L81),AVERAGE(C81:L81)," ")</f>
        <v>92</v>
      </c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6"/>
      <c r="B82" s="18">
        <f aca="true" t="shared" si="11" ref="B82:L82">SUM(B78:B81)</f>
        <v>356.7</v>
      </c>
      <c r="C82" s="17">
        <f t="shared" si="11"/>
        <v>367</v>
      </c>
      <c r="D82" s="17">
        <f t="shared" si="11"/>
        <v>373</v>
      </c>
      <c r="E82" s="17">
        <f t="shared" si="11"/>
        <v>0</v>
      </c>
      <c r="F82" s="17">
        <f t="shared" si="11"/>
        <v>0</v>
      </c>
      <c r="G82" s="17">
        <f t="shared" si="11"/>
        <v>0</v>
      </c>
      <c r="H82" s="17">
        <f t="shared" si="11"/>
        <v>0</v>
      </c>
      <c r="I82" s="17">
        <f t="shared" si="11"/>
        <v>0</v>
      </c>
      <c r="J82" s="17">
        <f t="shared" si="11"/>
        <v>0</v>
      </c>
      <c r="K82" s="17">
        <f t="shared" si="11"/>
        <v>0</v>
      </c>
      <c r="L82" s="17">
        <f t="shared" si="11"/>
        <v>0</v>
      </c>
      <c r="M82" s="17">
        <f>SUM(C82:L82)</f>
        <v>740</v>
      </c>
      <c r="N82" s="17"/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6"/>
      <c r="B84" s="17"/>
      <c r="C84" s="17"/>
      <c r="D84" s="22" t="s">
        <v>7</v>
      </c>
      <c r="E84" s="19" t="s">
        <v>8</v>
      </c>
      <c r="F84" s="19" t="s">
        <v>9</v>
      </c>
      <c r="G84" s="19" t="s">
        <v>10</v>
      </c>
      <c r="H84" s="19" t="s">
        <v>11</v>
      </c>
      <c r="I84" s="19" t="s">
        <v>12</v>
      </c>
      <c r="J84" s="17"/>
      <c r="K84" s="17"/>
      <c r="L84" s="17"/>
      <c r="M84" s="17"/>
      <c r="N84" s="17"/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15" t="str">
        <f>+A77</f>
        <v>Penzance &amp; St. Ives C</v>
      </c>
      <c r="B85" s="17"/>
      <c r="C85" s="17"/>
      <c r="D85" s="26">
        <f>+J51</f>
        <v>2</v>
      </c>
      <c r="E85" s="26">
        <v>2</v>
      </c>
      <c r="F85" s="26">
        <v>0</v>
      </c>
      <c r="G85" s="26">
        <v>0</v>
      </c>
      <c r="H85" s="26">
        <f>+E85*2+F85</f>
        <v>4</v>
      </c>
      <c r="I85" s="26">
        <f>+M82</f>
        <v>740</v>
      </c>
      <c r="J85" s="17"/>
      <c r="K85" s="17"/>
      <c r="L85" s="17"/>
      <c r="M85" s="17"/>
      <c r="N85" s="17"/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15" t="str">
        <f>+A64</f>
        <v>Bodmin C</v>
      </c>
      <c r="B86" s="17"/>
      <c r="C86" s="17"/>
      <c r="D86" s="26">
        <f>+J51</f>
        <v>2</v>
      </c>
      <c r="E86" s="26">
        <v>1</v>
      </c>
      <c r="F86" s="26">
        <v>0</v>
      </c>
      <c r="G86" s="26">
        <v>1</v>
      </c>
      <c r="H86" s="26">
        <f>+E86*2+F86</f>
        <v>2</v>
      </c>
      <c r="I86" s="26">
        <f>+M69</f>
        <v>728</v>
      </c>
      <c r="J86" s="17"/>
      <c r="K86" s="17"/>
      <c r="L86" s="17"/>
      <c r="M86" s="17"/>
      <c r="N86" s="17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15" t="str">
        <f>+A70</f>
        <v>City of Truro E</v>
      </c>
      <c r="B87" s="17"/>
      <c r="C87" s="17"/>
      <c r="D87" s="26">
        <f>+J51</f>
        <v>2</v>
      </c>
      <c r="E87" s="26">
        <v>1</v>
      </c>
      <c r="F87" s="26">
        <v>0</v>
      </c>
      <c r="G87" s="26">
        <v>1</v>
      </c>
      <c r="H87" s="26">
        <f>+E87*2+F87</f>
        <v>2</v>
      </c>
      <c r="I87" s="26">
        <f>+M76</f>
        <v>726</v>
      </c>
      <c r="J87" s="17"/>
      <c r="K87" s="17"/>
      <c r="L87" s="17"/>
      <c r="M87" s="17"/>
      <c r="N87" s="17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15" t="str">
        <f>+A58</f>
        <v>Polperro</v>
      </c>
      <c r="B88" s="17"/>
      <c r="C88" s="17"/>
      <c r="D88" s="26">
        <f>+J51</f>
        <v>2</v>
      </c>
      <c r="E88" s="26">
        <v>0</v>
      </c>
      <c r="F88" s="26">
        <v>0</v>
      </c>
      <c r="G88" s="26">
        <v>2</v>
      </c>
      <c r="H88" s="26">
        <f>+E88*2+F88</f>
        <v>0</v>
      </c>
      <c r="I88" s="26">
        <f>+M63</f>
        <v>558</v>
      </c>
      <c r="J88" s="17"/>
      <c r="K88" s="17"/>
      <c r="L88" s="17"/>
      <c r="M88" s="17"/>
      <c r="N88" s="17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51"/>
      <c r="B89" s="51"/>
      <c r="C89" s="39"/>
      <c r="D89" s="39"/>
      <c r="E89" s="52"/>
      <c r="F89" s="39"/>
      <c r="G89" s="39"/>
      <c r="H89" s="39"/>
      <c r="I89" s="39"/>
      <c r="J89" s="39"/>
      <c r="K89" s="39"/>
      <c r="L89" s="39"/>
      <c r="M89" s="39"/>
      <c r="N89" s="39"/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51"/>
      <c r="B90" s="51"/>
      <c r="C90" s="39"/>
      <c r="D90" s="39"/>
      <c r="E90" s="39"/>
      <c r="F90" s="52"/>
      <c r="G90" s="39"/>
      <c r="H90" s="39"/>
      <c r="I90" s="39"/>
      <c r="J90" s="39"/>
      <c r="K90" s="39"/>
      <c r="L90" s="39"/>
      <c r="M90" s="39"/>
      <c r="N90" s="39"/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8"/>
      <c r="B91" s="8"/>
      <c r="E91" s="48" t="s">
        <v>5</v>
      </c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>
      <c r="A92" s="8"/>
      <c r="B92" s="8"/>
      <c r="F92" s="48" t="s">
        <v>6</v>
      </c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5:28" ht="12.75" customHeight="1">
      <c r="E93" s="1"/>
      <c r="G93" s="48" t="s">
        <v>4</v>
      </c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7:28" ht="12.75" customHeight="1">
      <c r="G94" s="48" t="s">
        <v>38</v>
      </c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>
      <c r="A95" s="85" t="s">
        <v>147</v>
      </c>
      <c r="F95" s="48" t="s">
        <v>23</v>
      </c>
      <c r="J95" s="13">
        <v>3</v>
      </c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100" t="s">
        <v>160</v>
      </c>
      <c r="D96" s="4"/>
      <c r="E96" s="4"/>
      <c r="F96" s="2"/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2"/>
      <c r="B97" s="32" t="str">
        <f>+A102</f>
        <v>Polperro</v>
      </c>
      <c r="C97" s="9"/>
      <c r="D97" s="4"/>
      <c r="E97" s="4"/>
      <c r="F97" s="13">
        <f>+E107</f>
        <v>373</v>
      </c>
      <c r="H97" s="48" t="s">
        <v>150</v>
      </c>
      <c r="J97" s="2" t="str">
        <f>+A108</f>
        <v>Bodmin C</v>
      </c>
      <c r="K97" s="11"/>
      <c r="L97" s="7"/>
      <c r="M97" s="7"/>
      <c r="N97" s="13">
        <f>+E113</f>
        <v>369</v>
      </c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2"/>
      <c r="B98" s="2"/>
      <c r="C98" s="10"/>
      <c r="D98" s="4"/>
      <c r="E98" s="4"/>
      <c r="F98" s="2"/>
      <c r="H98" s="10"/>
      <c r="I98" s="2"/>
      <c r="J98" s="2"/>
      <c r="L98" s="2"/>
      <c r="M98" s="2"/>
      <c r="N98" s="2"/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>
      <c r="A99" s="6"/>
      <c r="B99" s="10" t="str">
        <f>+A114</f>
        <v>City of Truro E</v>
      </c>
      <c r="D99" s="5"/>
      <c r="E99" s="5"/>
      <c r="F99" s="13">
        <f>+E120</f>
        <v>370</v>
      </c>
      <c r="H99" s="48" t="s">
        <v>150</v>
      </c>
      <c r="J99" s="2" t="str">
        <f>+A121</f>
        <v>Penzance &amp; St. Ives C</v>
      </c>
      <c r="L99" s="2"/>
      <c r="M99" s="2"/>
      <c r="N99" s="13">
        <f>+E127</f>
        <v>366</v>
      </c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6"/>
      <c r="B100" s="6"/>
      <c r="C100" s="11"/>
      <c r="D100" s="7"/>
      <c r="E100" s="7"/>
      <c r="F100" s="5"/>
      <c r="G100" s="5"/>
      <c r="H100" s="12"/>
      <c r="I100" s="5"/>
      <c r="J100" s="5"/>
      <c r="K100" s="5"/>
      <c r="L100" s="5"/>
      <c r="M100" s="5"/>
      <c r="N100" s="5"/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>
      <c r="A101" s="16"/>
      <c r="B101" s="4" t="s">
        <v>1</v>
      </c>
      <c r="C101" s="10" t="s">
        <v>3</v>
      </c>
      <c r="D101" s="7"/>
      <c r="E101" s="7"/>
      <c r="F101" s="5"/>
      <c r="G101" s="5"/>
      <c r="H101" s="12"/>
      <c r="I101" s="5"/>
      <c r="J101" s="5"/>
      <c r="K101" s="5"/>
      <c r="L101" s="5"/>
      <c r="M101" s="5"/>
      <c r="N101" s="5"/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>
      <c r="A102" s="29" t="s">
        <v>36</v>
      </c>
      <c r="B102" s="4" t="s">
        <v>0</v>
      </c>
      <c r="C102" s="7">
        <v>1</v>
      </c>
      <c r="D102" s="7">
        <v>2</v>
      </c>
      <c r="E102" s="7">
        <v>3</v>
      </c>
      <c r="F102" s="7">
        <v>4</v>
      </c>
      <c r="G102" s="7">
        <v>5</v>
      </c>
      <c r="H102" s="7">
        <v>6</v>
      </c>
      <c r="I102" s="7">
        <v>7</v>
      </c>
      <c r="J102" s="7">
        <v>8</v>
      </c>
      <c r="K102" s="7">
        <v>9</v>
      </c>
      <c r="L102" s="7">
        <v>10</v>
      </c>
      <c r="M102" s="14" t="s">
        <v>2</v>
      </c>
      <c r="N102" s="14" t="s">
        <v>0</v>
      </c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16" t="s">
        <v>113</v>
      </c>
      <c r="B103" s="17">
        <v>95.6</v>
      </c>
      <c r="C103" s="17">
        <v>96</v>
      </c>
      <c r="D103" s="17">
        <v>93</v>
      </c>
      <c r="E103" s="17">
        <v>97</v>
      </c>
      <c r="F103" s="17"/>
      <c r="G103" s="17"/>
      <c r="H103" s="17"/>
      <c r="I103" s="17"/>
      <c r="J103" s="17"/>
      <c r="K103" s="17"/>
      <c r="L103" s="17"/>
      <c r="M103" s="17">
        <f>SUM(C103:L103)</f>
        <v>286</v>
      </c>
      <c r="N103" s="17">
        <f>IF(COUNT(C103:L103),AVERAGE(C103:L103)," ")</f>
        <v>95.33333333333333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16" t="s">
        <v>114</v>
      </c>
      <c r="B104" s="18">
        <v>92.8</v>
      </c>
      <c r="C104" s="17"/>
      <c r="D104" s="17">
        <v>95</v>
      </c>
      <c r="E104" s="17">
        <v>92</v>
      </c>
      <c r="F104" s="17"/>
      <c r="G104" s="17"/>
      <c r="H104" s="17"/>
      <c r="I104" s="17"/>
      <c r="J104" s="17"/>
      <c r="K104" s="17"/>
      <c r="L104" s="17"/>
      <c r="M104" s="17">
        <f>SUM(C104:L104)</f>
        <v>187</v>
      </c>
      <c r="N104" s="17">
        <f>IF(COUNT(C104:L104),AVERAGE(C104:L104)," ")</f>
        <v>93.5</v>
      </c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16" t="s">
        <v>115</v>
      </c>
      <c r="B105" s="18">
        <v>91.6</v>
      </c>
      <c r="C105" s="17">
        <v>99</v>
      </c>
      <c r="D105" s="26">
        <v>91</v>
      </c>
      <c r="E105" s="26">
        <v>92</v>
      </c>
      <c r="F105" s="26"/>
      <c r="G105" s="26"/>
      <c r="H105" s="26"/>
      <c r="I105" s="26"/>
      <c r="J105" s="26"/>
      <c r="K105" s="26"/>
      <c r="L105" s="26"/>
      <c r="M105" s="17">
        <f>SUM(C105:L105)</f>
        <v>282</v>
      </c>
      <c r="N105" s="17">
        <f>IF(COUNT(C105:L105),AVERAGE(C105:L105)," ")</f>
        <v>94</v>
      </c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16" t="s">
        <v>116</v>
      </c>
      <c r="B106" s="18">
        <v>89</v>
      </c>
      <c r="C106" s="17"/>
      <c r="D106" s="26">
        <v>84</v>
      </c>
      <c r="E106" s="26">
        <v>92</v>
      </c>
      <c r="F106" s="26"/>
      <c r="G106" s="26"/>
      <c r="H106" s="26"/>
      <c r="I106" s="26"/>
      <c r="J106" s="26"/>
      <c r="K106" s="26"/>
      <c r="L106" s="26"/>
      <c r="M106" s="17">
        <f>SUM(C106:L106)</f>
        <v>176</v>
      </c>
      <c r="N106" s="17">
        <f>IF(COUNT(C106:L106),AVERAGE(C106:L106)," ")</f>
        <v>88</v>
      </c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16"/>
      <c r="B107" s="17">
        <f aca="true" t="shared" si="12" ref="B107:L107">SUM(B103:B106)</f>
        <v>369</v>
      </c>
      <c r="C107" s="17">
        <f t="shared" si="12"/>
        <v>195</v>
      </c>
      <c r="D107" s="17">
        <f t="shared" si="12"/>
        <v>363</v>
      </c>
      <c r="E107" s="17">
        <f t="shared" si="12"/>
        <v>373</v>
      </c>
      <c r="F107" s="17">
        <f t="shared" si="12"/>
        <v>0</v>
      </c>
      <c r="G107" s="17">
        <f t="shared" si="12"/>
        <v>0</v>
      </c>
      <c r="H107" s="17">
        <f t="shared" si="12"/>
        <v>0</v>
      </c>
      <c r="I107" s="17">
        <f t="shared" si="12"/>
        <v>0</v>
      </c>
      <c r="J107" s="17">
        <f t="shared" si="12"/>
        <v>0</v>
      </c>
      <c r="K107" s="17">
        <f t="shared" si="12"/>
        <v>0</v>
      </c>
      <c r="L107" s="17">
        <f t="shared" si="12"/>
        <v>0</v>
      </c>
      <c r="M107" s="17">
        <f>SUM(C107:L107)</f>
        <v>931</v>
      </c>
      <c r="N107" s="17"/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29" t="s">
        <v>112</v>
      </c>
      <c r="B108" s="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 t="str">
        <f>IF(COUNT(C108:L108),AVERAGE(C108:L108)," ")</f>
        <v> 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16" t="s">
        <v>125</v>
      </c>
      <c r="B109" s="18">
        <v>92.7</v>
      </c>
      <c r="C109" s="84">
        <v>91</v>
      </c>
      <c r="D109" s="17">
        <v>95</v>
      </c>
      <c r="E109" s="17">
        <v>93</v>
      </c>
      <c r="F109" s="17"/>
      <c r="G109" s="17"/>
      <c r="H109" s="17"/>
      <c r="I109" s="17"/>
      <c r="J109" s="17"/>
      <c r="K109" s="17"/>
      <c r="L109" s="17"/>
      <c r="M109" s="17">
        <f>SUM(C109:L109)</f>
        <v>279</v>
      </c>
      <c r="N109" s="17">
        <f>IF(COUNT(C109:L109),AVERAGE(C109:L109)," ")</f>
        <v>93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16" t="s">
        <v>126</v>
      </c>
      <c r="B110" s="18">
        <v>92.2</v>
      </c>
      <c r="C110" s="17">
        <v>94</v>
      </c>
      <c r="D110" s="17">
        <v>91</v>
      </c>
      <c r="E110" s="17">
        <v>92</v>
      </c>
      <c r="F110" s="17"/>
      <c r="G110" s="17"/>
      <c r="H110" s="17"/>
      <c r="I110" s="17"/>
      <c r="J110" s="17"/>
      <c r="K110" s="17"/>
      <c r="L110" s="17"/>
      <c r="M110" s="17">
        <f>SUM(C110:L110)</f>
        <v>277</v>
      </c>
      <c r="N110" s="17">
        <f>IF(COUNT(C110:L110),AVERAGE(C110:L110)," ")</f>
        <v>92.33333333333333</v>
      </c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16" t="s">
        <v>127</v>
      </c>
      <c r="B111" s="18">
        <v>91.4</v>
      </c>
      <c r="C111" s="17">
        <v>93</v>
      </c>
      <c r="D111" s="26">
        <v>92</v>
      </c>
      <c r="E111" s="26">
        <v>95</v>
      </c>
      <c r="F111" s="26"/>
      <c r="G111" s="26"/>
      <c r="H111" s="26"/>
      <c r="I111" s="26"/>
      <c r="J111" s="26"/>
      <c r="K111" s="26"/>
      <c r="L111" s="26"/>
      <c r="M111" s="17">
        <f>SUM(C111:L111)</f>
        <v>280</v>
      </c>
      <c r="N111" s="17">
        <f>IF(COUNT(C111:L111),AVERAGE(C111:L111)," ")</f>
        <v>93.33333333333333</v>
      </c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16" t="s">
        <v>128</v>
      </c>
      <c r="B112" s="31">
        <v>88.7</v>
      </c>
      <c r="C112" s="17">
        <v>85</v>
      </c>
      <c r="D112" s="26">
        <v>87</v>
      </c>
      <c r="E112" s="26">
        <v>89</v>
      </c>
      <c r="F112" s="26"/>
      <c r="G112" s="26"/>
      <c r="H112" s="26"/>
      <c r="I112" s="26"/>
      <c r="J112" s="26"/>
      <c r="K112" s="26"/>
      <c r="L112" s="26"/>
      <c r="M112" s="17">
        <f>SUM(C112:L112)</f>
        <v>261</v>
      </c>
      <c r="N112" s="17">
        <f>IF(COUNT(C112:L112),AVERAGE(C112:L112)," ")</f>
        <v>87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2.75" customHeight="1">
      <c r="B113" s="83">
        <f aca="true" t="shared" si="13" ref="B113:L113">SUM(B109:B112)</f>
        <v>365</v>
      </c>
      <c r="C113" s="17">
        <f t="shared" si="13"/>
        <v>363</v>
      </c>
      <c r="D113" s="17">
        <f t="shared" si="13"/>
        <v>365</v>
      </c>
      <c r="E113" s="17">
        <f t="shared" si="13"/>
        <v>369</v>
      </c>
      <c r="F113" s="17">
        <f t="shared" si="13"/>
        <v>0</v>
      </c>
      <c r="G113" s="17">
        <f t="shared" si="13"/>
        <v>0</v>
      </c>
      <c r="H113" s="17">
        <f t="shared" si="13"/>
        <v>0</v>
      </c>
      <c r="I113" s="17">
        <f t="shared" si="13"/>
        <v>0</v>
      </c>
      <c r="J113" s="17">
        <f t="shared" si="13"/>
        <v>0</v>
      </c>
      <c r="K113" s="17">
        <f t="shared" si="13"/>
        <v>0</v>
      </c>
      <c r="L113" s="17">
        <f t="shared" si="13"/>
        <v>0</v>
      </c>
      <c r="M113" s="17">
        <f>SUM(C113:L113)</f>
        <v>1097</v>
      </c>
      <c r="N113" s="17"/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29" t="s">
        <v>32</v>
      </c>
      <c r="B114" s="1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 t="str">
        <f aca="true" t="shared" si="14" ref="N114:N119">IF(COUNT(C114:L114),AVERAGE(C114:L114)," ")</f>
        <v> 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16" t="s">
        <v>121</v>
      </c>
      <c r="B115" s="18">
        <v>93</v>
      </c>
      <c r="C115" s="17">
        <v>89</v>
      </c>
      <c r="D115" s="17">
        <v>97</v>
      </c>
      <c r="E115" s="17">
        <v>95</v>
      </c>
      <c r="F115" s="17"/>
      <c r="G115" s="17"/>
      <c r="H115" s="17"/>
      <c r="I115" s="17"/>
      <c r="J115" s="17"/>
      <c r="K115" s="17"/>
      <c r="L115" s="17"/>
      <c r="M115" s="17">
        <f aca="true" t="shared" si="15" ref="M115:M120">SUM(C115:L115)</f>
        <v>281</v>
      </c>
      <c r="N115" s="17">
        <f t="shared" si="14"/>
        <v>93.66666666666667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16" t="s">
        <v>122</v>
      </c>
      <c r="B116" s="18">
        <v>91</v>
      </c>
      <c r="C116" s="17">
        <v>91</v>
      </c>
      <c r="D116" s="17">
        <v>94</v>
      </c>
      <c r="E116" s="17">
        <v>93</v>
      </c>
      <c r="F116" s="17"/>
      <c r="G116" s="17"/>
      <c r="H116" s="17"/>
      <c r="I116" s="17"/>
      <c r="J116" s="17"/>
      <c r="K116" s="17"/>
      <c r="L116" s="17"/>
      <c r="M116" s="17">
        <f t="shared" si="15"/>
        <v>278</v>
      </c>
      <c r="N116" s="17">
        <f t="shared" si="14"/>
        <v>92.66666666666667</v>
      </c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16" t="s">
        <v>123</v>
      </c>
      <c r="B117" s="18">
        <v>91</v>
      </c>
      <c r="C117" s="17"/>
      <c r="D117" s="26">
        <v>89</v>
      </c>
      <c r="E117" s="26"/>
      <c r="F117" s="26"/>
      <c r="G117" s="26"/>
      <c r="H117" s="26"/>
      <c r="I117" s="26"/>
      <c r="J117" s="26"/>
      <c r="K117" s="26"/>
      <c r="L117" s="26"/>
      <c r="M117" s="17">
        <f t="shared" si="15"/>
        <v>89</v>
      </c>
      <c r="N117" s="17">
        <f t="shared" si="14"/>
        <v>89</v>
      </c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16" t="s">
        <v>124</v>
      </c>
      <c r="B118" s="18">
        <v>88</v>
      </c>
      <c r="C118" s="17">
        <v>89</v>
      </c>
      <c r="D118" s="26">
        <v>86</v>
      </c>
      <c r="E118" s="99">
        <v>91</v>
      </c>
      <c r="F118" s="26"/>
      <c r="G118" s="26"/>
      <c r="H118" s="26"/>
      <c r="I118" s="26"/>
      <c r="J118" s="26"/>
      <c r="K118" s="26"/>
      <c r="L118" s="26"/>
      <c r="M118" s="17">
        <f t="shared" si="15"/>
        <v>266</v>
      </c>
      <c r="N118" s="17">
        <f t="shared" si="14"/>
        <v>88.66666666666667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16" t="s">
        <v>149</v>
      </c>
      <c r="B119" s="18">
        <v>83</v>
      </c>
      <c r="C119" s="17">
        <v>91</v>
      </c>
      <c r="D119" s="26"/>
      <c r="E119" s="26">
        <v>91</v>
      </c>
      <c r="F119" s="26"/>
      <c r="G119" s="26"/>
      <c r="H119" s="26"/>
      <c r="I119" s="26"/>
      <c r="J119" s="26"/>
      <c r="K119" s="26"/>
      <c r="L119" s="26"/>
      <c r="M119" s="17">
        <f t="shared" si="15"/>
        <v>182</v>
      </c>
      <c r="N119" s="17">
        <f t="shared" si="14"/>
        <v>91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23"/>
      <c r="B120" s="31">
        <f aca="true" t="shared" si="16" ref="B120:L120">SUM(B115:B119)</f>
        <v>446</v>
      </c>
      <c r="C120" s="17">
        <f t="shared" si="16"/>
        <v>360</v>
      </c>
      <c r="D120" s="17">
        <f t="shared" si="16"/>
        <v>366</v>
      </c>
      <c r="E120" s="17">
        <f t="shared" si="16"/>
        <v>370</v>
      </c>
      <c r="F120" s="17">
        <f t="shared" si="16"/>
        <v>0</v>
      </c>
      <c r="G120" s="17">
        <f t="shared" si="16"/>
        <v>0</v>
      </c>
      <c r="H120" s="17">
        <f t="shared" si="16"/>
        <v>0</v>
      </c>
      <c r="I120" s="17">
        <f t="shared" si="16"/>
        <v>0</v>
      </c>
      <c r="J120" s="17">
        <f t="shared" si="16"/>
        <v>0</v>
      </c>
      <c r="K120" s="17">
        <f t="shared" si="16"/>
        <v>0</v>
      </c>
      <c r="L120" s="17">
        <f t="shared" si="16"/>
        <v>0</v>
      </c>
      <c r="M120" s="17">
        <f t="shared" si="15"/>
        <v>1096</v>
      </c>
      <c r="N120" s="17"/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29" t="s">
        <v>16</v>
      </c>
      <c r="B121" s="19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 t="str">
        <f aca="true" t="shared" si="17" ref="N121:N126">IF(COUNT(C121:L121),AVERAGE(C121:L121)," ")</f>
        <v> </v>
      </c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16" t="s">
        <v>117</v>
      </c>
      <c r="B122" s="36">
        <v>90.7</v>
      </c>
      <c r="C122" s="17">
        <v>94</v>
      </c>
      <c r="D122" s="17">
        <v>95</v>
      </c>
      <c r="E122" s="17"/>
      <c r="F122" s="17"/>
      <c r="G122" s="17"/>
      <c r="H122" s="17"/>
      <c r="I122" s="17"/>
      <c r="J122" s="17"/>
      <c r="K122" s="17"/>
      <c r="L122" s="17"/>
      <c r="M122" s="17">
        <f aca="true" t="shared" si="18" ref="M122:M127">SUM(C122:L122)</f>
        <v>189</v>
      </c>
      <c r="N122" s="17">
        <f t="shared" si="17"/>
        <v>94.5</v>
      </c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16" t="s">
        <v>118</v>
      </c>
      <c r="B123" s="18">
        <v>89.8</v>
      </c>
      <c r="C123" s="17">
        <v>92</v>
      </c>
      <c r="D123" s="17">
        <v>90</v>
      </c>
      <c r="E123" s="17">
        <v>93</v>
      </c>
      <c r="F123" s="17"/>
      <c r="G123" s="17"/>
      <c r="H123" s="17"/>
      <c r="I123" s="17"/>
      <c r="J123" s="17"/>
      <c r="K123" s="17"/>
      <c r="L123" s="17"/>
      <c r="M123" s="17">
        <f t="shared" si="18"/>
        <v>275</v>
      </c>
      <c r="N123" s="17">
        <f t="shared" si="17"/>
        <v>91.66666666666667</v>
      </c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16" t="s">
        <v>119</v>
      </c>
      <c r="B124" s="18">
        <v>88.2</v>
      </c>
      <c r="C124" s="17">
        <v>91</v>
      </c>
      <c r="D124" s="26">
        <v>94</v>
      </c>
      <c r="E124" s="17">
        <v>93</v>
      </c>
      <c r="F124" s="17"/>
      <c r="G124" s="17"/>
      <c r="H124" s="17"/>
      <c r="I124" s="17"/>
      <c r="J124" s="17"/>
      <c r="K124" s="17"/>
      <c r="L124" s="17"/>
      <c r="M124" s="17">
        <f t="shared" si="18"/>
        <v>278</v>
      </c>
      <c r="N124" s="17">
        <f t="shared" si="17"/>
        <v>92.66666666666667</v>
      </c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16" t="s">
        <v>120</v>
      </c>
      <c r="B125" s="18">
        <v>88</v>
      </c>
      <c r="C125" s="17">
        <v>90</v>
      </c>
      <c r="D125" s="26">
        <v>94</v>
      </c>
      <c r="E125" s="17">
        <v>91</v>
      </c>
      <c r="F125" s="17"/>
      <c r="G125" s="17"/>
      <c r="H125" s="17"/>
      <c r="I125" s="17"/>
      <c r="J125" s="17"/>
      <c r="K125" s="17"/>
      <c r="L125" s="17"/>
      <c r="M125" s="17">
        <f t="shared" si="18"/>
        <v>275</v>
      </c>
      <c r="N125" s="17">
        <f t="shared" si="17"/>
        <v>91.66666666666667</v>
      </c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6" t="s">
        <v>159</v>
      </c>
      <c r="B126" s="18">
        <v>84.3</v>
      </c>
      <c r="C126" s="17"/>
      <c r="D126" s="26"/>
      <c r="E126" s="17">
        <v>89</v>
      </c>
      <c r="F126" s="17"/>
      <c r="G126" s="17"/>
      <c r="H126" s="17"/>
      <c r="I126" s="17"/>
      <c r="J126" s="17"/>
      <c r="K126" s="17"/>
      <c r="L126" s="17"/>
      <c r="M126" s="17">
        <f t="shared" si="18"/>
        <v>89</v>
      </c>
      <c r="N126" s="17">
        <f t="shared" si="17"/>
        <v>89</v>
      </c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6"/>
      <c r="B127" s="18">
        <f>SUM(B122:B126)</f>
        <v>441</v>
      </c>
      <c r="C127" s="17">
        <f aca="true" t="shared" si="19" ref="C127:L127">SUM(C122:C125)</f>
        <v>367</v>
      </c>
      <c r="D127" s="17">
        <f t="shared" si="19"/>
        <v>373</v>
      </c>
      <c r="E127" s="17">
        <f>SUM(E122:E126)</f>
        <v>366</v>
      </c>
      <c r="F127" s="17">
        <f t="shared" si="19"/>
        <v>0</v>
      </c>
      <c r="G127" s="17">
        <f t="shared" si="19"/>
        <v>0</v>
      </c>
      <c r="H127" s="17">
        <f t="shared" si="19"/>
        <v>0</v>
      </c>
      <c r="I127" s="17">
        <f t="shared" si="19"/>
        <v>0</v>
      </c>
      <c r="J127" s="17">
        <f t="shared" si="19"/>
        <v>0</v>
      </c>
      <c r="K127" s="17">
        <f t="shared" si="19"/>
        <v>0</v>
      </c>
      <c r="L127" s="17">
        <f t="shared" si="19"/>
        <v>0</v>
      </c>
      <c r="M127" s="17">
        <f t="shared" si="18"/>
        <v>1106</v>
      </c>
      <c r="N127" s="17"/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6"/>
      <c r="B129" s="17"/>
      <c r="C129" s="17"/>
      <c r="D129" s="22" t="s">
        <v>7</v>
      </c>
      <c r="E129" s="19" t="s">
        <v>8</v>
      </c>
      <c r="F129" s="19" t="s">
        <v>9</v>
      </c>
      <c r="G129" s="19" t="s">
        <v>10</v>
      </c>
      <c r="H129" s="19" t="s">
        <v>11</v>
      </c>
      <c r="I129" s="19" t="s">
        <v>12</v>
      </c>
      <c r="J129" s="17"/>
      <c r="K129" s="17"/>
      <c r="L129" s="17"/>
      <c r="M129" s="17"/>
      <c r="N129" s="17"/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15" t="str">
        <f>+A121</f>
        <v>Penzance &amp; St. Ives C</v>
      </c>
      <c r="B130" s="17"/>
      <c r="C130" s="17"/>
      <c r="D130" s="26">
        <f>+J95</f>
        <v>3</v>
      </c>
      <c r="E130" s="26">
        <v>2</v>
      </c>
      <c r="F130" s="26">
        <v>0</v>
      </c>
      <c r="G130" s="26">
        <v>1</v>
      </c>
      <c r="H130" s="26">
        <f>+E130*2+F130</f>
        <v>4</v>
      </c>
      <c r="I130" s="26">
        <f>+M127</f>
        <v>1106</v>
      </c>
      <c r="J130" s="17"/>
      <c r="K130" s="17"/>
      <c r="L130" s="17"/>
      <c r="M130" s="17"/>
      <c r="N130" s="17"/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15" t="str">
        <f>+A114</f>
        <v>City of Truro E</v>
      </c>
      <c r="B131" s="17"/>
      <c r="C131" s="17"/>
      <c r="D131" s="26">
        <f>+J95</f>
        <v>3</v>
      </c>
      <c r="E131" s="26">
        <v>2</v>
      </c>
      <c r="F131" s="26">
        <v>0</v>
      </c>
      <c r="G131" s="26">
        <v>1</v>
      </c>
      <c r="H131" s="26">
        <f>+E131*2+F131</f>
        <v>4</v>
      </c>
      <c r="I131" s="26">
        <f>+M120</f>
        <v>1096</v>
      </c>
      <c r="J131" s="17"/>
      <c r="K131" s="17"/>
      <c r="L131" s="17"/>
      <c r="M131" s="17"/>
      <c r="N131" s="17"/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15" t="str">
        <f>+A108</f>
        <v>Bodmin C</v>
      </c>
      <c r="B132" s="17"/>
      <c r="C132" s="17"/>
      <c r="D132" s="26">
        <f>+J95</f>
        <v>3</v>
      </c>
      <c r="E132" s="26">
        <v>1</v>
      </c>
      <c r="F132" s="26">
        <v>0</v>
      </c>
      <c r="G132" s="26">
        <v>2</v>
      </c>
      <c r="H132" s="26">
        <f>+E132*2+F132</f>
        <v>2</v>
      </c>
      <c r="I132" s="26">
        <f>+M113</f>
        <v>1097</v>
      </c>
      <c r="J132" s="17"/>
      <c r="K132" s="17"/>
      <c r="L132" s="17"/>
      <c r="M132" s="17"/>
      <c r="N132" s="17"/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15" t="str">
        <f>+A102</f>
        <v>Polperro</v>
      </c>
      <c r="B133" s="17"/>
      <c r="C133" s="17"/>
      <c r="D133" s="26">
        <f>+J95</f>
        <v>3</v>
      </c>
      <c r="E133" s="26">
        <v>1</v>
      </c>
      <c r="F133" s="26">
        <v>0</v>
      </c>
      <c r="G133" s="26">
        <v>2</v>
      </c>
      <c r="H133" s="26">
        <f>+E133*2+F133</f>
        <v>2</v>
      </c>
      <c r="I133" s="26">
        <f>+M107</f>
        <v>931</v>
      </c>
      <c r="J133" s="17"/>
      <c r="K133" s="17"/>
      <c r="L133" s="17"/>
      <c r="M133" s="17"/>
      <c r="N133" s="17"/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>
      <c r="A134" s="51"/>
      <c r="B134" s="51"/>
      <c r="C134" s="39"/>
      <c r="D134" s="39"/>
      <c r="E134" s="39"/>
      <c r="F134" s="52"/>
      <c r="G134" s="39"/>
      <c r="H134" s="39"/>
      <c r="I134" s="39"/>
      <c r="J134" s="39"/>
      <c r="K134" s="39"/>
      <c r="L134" s="39"/>
      <c r="M134" s="39"/>
      <c r="N134" s="39"/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0:28" ht="12.75" customHeight="1">
      <c r="J135" s="39"/>
      <c r="K135" s="39"/>
      <c r="L135" s="39"/>
      <c r="M135" s="39"/>
      <c r="N135" s="39"/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>
      <c r="A136" s="8"/>
      <c r="B136" s="8"/>
      <c r="E136" s="48" t="s">
        <v>5</v>
      </c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>
      <c r="A137" s="8"/>
      <c r="B137" s="8"/>
      <c r="F137" s="48" t="s">
        <v>6</v>
      </c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5:28" ht="12.75" customHeight="1">
      <c r="E138" s="1"/>
      <c r="G138" s="48" t="s">
        <v>4</v>
      </c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7:28" ht="12.75" customHeight="1">
      <c r="G139" s="48" t="s">
        <v>38</v>
      </c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85" t="s">
        <v>147</v>
      </c>
      <c r="F140" s="48" t="s">
        <v>23</v>
      </c>
      <c r="J140" s="13">
        <v>4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100" t="s">
        <v>160</v>
      </c>
      <c r="D141" s="4"/>
      <c r="E141" s="4"/>
      <c r="F141" s="2"/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2"/>
      <c r="B142" s="32" t="str">
        <f>+A147</f>
        <v>Polperro</v>
      </c>
      <c r="C142" s="9"/>
      <c r="D142" s="4"/>
      <c r="E142" s="4"/>
      <c r="F142" s="13">
        <f>+F152</f>
        <v>368</v>
      </c>
      <c r="H142" s="48" t="s">
        <v>150</v>
      </c>
      <c r="J142" s="2" t="str">
        <f>+A166</f>
        <v>Penzance &amp; St. Ives C</v>
      </c>
      <c r="L142" s="2"/>
      <c r="M142" s="2"/>
      <c r="N142" s="13">
        <f>+F172</f>
        <v>365</v>
      </c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2"/>
      <c r="B143" s="2"/>
      <c r="C143" s="10"/>
      <c r="D143" s="4"/>
      <c r="E143" s="4"/>
      <c r="F143" s="2"/>
      <c r="H143" s="10"/>
      <c r="I143" s="2"/>
      <c r="J143" s="2"/>
      <c r="L143" s="2"/>
      <c r="M143" s="2"/>
      <c r="N143" s="2"/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6"/>
      <c r="B144" s="2" t="str">
        <f>+A153</f>
        <v>Bodmin C</v>
      </c>
      <c r="C144" s="11"/>
      <c r="D144" s="7"/>
      <c r="E144" s="7"/>
      <c r="F144" s="13">
        <f>+F158</f>
        <v>366</v>
      </c>
      <c r="H144" s="48" t="s">
        <v>150</v>
      </c>
      <c r="J144" s="10" t="str">
        <f>+A159</f>
        <v>City of Truro E</v>
      </c>
      <c r="L144" s="5"/>
      <c r="M144" s="5"/>
      <c r="N144" s="13">
        <f>+F165</f>
        <v>365</v>
      </c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>
      <c r="A145" s="6"/>
      <c r="B145" s="6"/>
      <c r="C145" s="11"/>
      <c r="D145" s="7"/>
      <c r="E145" s="7"/>
      <c r="F145" s="5"/>
      <c r="G145" s="5"/>
      <c r="H145" s="12"/>
      <c r="I145" s="5"/>
      <c r="J145" s="5"/>
      <c r="K145" s="5"/>
      <c r="L145" s="5"/>
      <c r="M145" s="5"/>
      <c r="N145" s="5"/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16"/>
      <c r="B146" s="4" t="s">
        <v>1</v>
      </c>
      <c r="C146" s="10" t="s">
        <v>3</v>
      </c>
      <c r="D146" s="7"/>
      <c r="E146" s="7"/>
      <c r="F146" s="5"/>
      <c r="G146" s="5"/>
      <c r="H146" s="12"/>
      <c r="I146" s="5"/>
      <c r="J146" s="5"/>
      <c r="K146" s="5"/>
      <c r="L146" s="5"/>
      <c r="M146" s="5"/>
      <c r="N146" s="5"/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29" t="s">
        <v>36</v>
      </c>
      <c r="B147" s="4" t="s">
        <v>0</v>
      </c>
      <c r="C147" s="7">
        <v>1</v>
      </c>
      <c r="D147" s="7">
        <v>2</v>
      </c>
      <c r="E147" s="7">
        <v>3</v>
      </c>
      <c r="F147" s="7">
        <v>4</v>
      </c>
      <c r="G147" s="7">
        <v>5</v>
      </c>
      <c r="H147" s="7">
        <v>6</v>
      </c>
      <c r="I147" s="7">
        <v>7</v>
      </c>
      <c r="J147" s="7">
        <v>8</v>
      </c>
      <c r="K147" s="7">
        <v>9</v>
      </c>
      <c r="L147" s="7">
        <v>10</v>
      </c>
      <c r="M147" s="14" t="s">
        <v>2</v>
      </c>
      <c r="N147" s="14" t="s">
        <v>0</v>
      </c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16" t="s">
        <v>113</v>
      </c>
      <c r="B148" s="17">
        <v>95.6</v>
      </c>
      <c r="C148" s="17">
        <v>96</v>
      </c>
      <c r="D148" s="17">
        <v>93</v>
      </c>
      <c r="E148" s="17">
        <v>97</v>
      </c>
      <c r="F148" s="17">
        <v>98</v>
      </c>
      <c r="G148" s="17"/>
      <c r="H148" s="17"/>
      <c r="I148" s="17"/>
      <c r="J148" s="17"/>
      <c r="K148" s="17"/>
      <c r="L148" s="17"/>
      <c r="M148" s="17">
        <f>SUM(C148:L148)</f>
        <v>384</v>
      </c>
      <c r="N148" s="17">
        <f>IF(COUNT(C148:L148),AVERAGE(C148:L148)," ")</f>
        <v>96</v>
      </c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>
      <c r="A149" s="16" t="s">
        <v>114</v>
      </c>
      <c r="B149" s="18">
        <v>92.8</v>
      </c>
      <c r="C149" s="17"/>
      <c r="D149" s="17">
        <v>95</v>
      </c>
      <c r="E149" s="17">
        <v>92</v>
      </c>
      <c r="F149" s="17">
        <v>90</v>
      </c>
      <c r="G149" s="17"/>
      <c r="H149" s="17"/>
      <c r="I149" s="17"/>
      <c r="J149" s="17"/>
      <c r="K149" s="17"/>
      <c r="L149" s="17"/>
      <c r="M149" s="17">
        <f>SUM(C149:L149)</f>
        <v>277</v>
      </c>
      <c r="N149" s="17">
        <f>IF(COUNT(C149:L149),AVERAGE(C149:L149)," ")</f>
        <v>92.33333333333333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16" t="s">
        <v>115</v>
      </c>
      <c r="B150" s="18">
        <v>91.6</v>
      </c>
      <c r="C150" s="17">
        <v>99</v>
      </c>
      <c r="D150" s="26">
        <v>91</v>
      </c>
      <c r="E150" s="26">
        <v>92</v>
      </c>
      <c r="F150" s="26">
        <v>91</v>
      </c>
      <c r="G150" s="26"/>
      <c r="H150" s="26"/>
      <c r="I150" s="26"/>
      <c r="J150" s="26"/>
      <c r="K150" s="26"/>
      <c r="L150" s="26"/>
      <c r="M150" s="17">
        <f>SUM(C150:L150)</f>
        <v>373</v>
      </c>
      <c r="N150" s="17">
        <f>IF(COUNT(C150:L150),AVERAGE(C150:L150)," ")</f>
        <v>93.25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>
      <c r="A151" s="16" t="s">
        <v>116</v>
      </c>
      <c r="B151" s="18">
        <v>89</v>
      </c>
      <c r="C151" s="17"/>
      <c r="D151" s="26">
        <v>84</v>
      </c>
      <c r="E151" s="26">
        <v>92</v>
      </c>
      <c r="F151" s="26">
        <v>89</v>
      </c>
      <c r="G151" s="26"/>
      <c r="H151" s="26"/>
      <c r="I151" s="26"/>
      <c r="J151" s="26"/>
      <c r="K151" s="26"/>
      <c r="L151" s="26"/>
      <c r="M151" s="17">
        <f>SUM(C151:L151)</f>
        <v>265</v>
      </c>
      <c r="N151" s="17">
        <f>IF(COUNT(C151:L151),AVERAGE(C151:L151)," ")</f>
        <v>88.33333333333333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>
      <c r="A152" s="16"/>
      <c r="B152" s="17">
        <f aca="true" t="shared" si="20" ref="B152:L152">SUM(B148:B151)</f>
        <v>369</v>
      </c>
      <c r="C152" s="17">
        <f t="shared" si="20"/>
        <v>195</v>
      </c>
      <c r="D152" s="17">
        <f t="shared" si="20"/>
        <v>363</v>
      </c>
      <c r="E152" s="17">
        <f t="shared" si="20"/>
        <v>373</v>
      </c>
      <c r="F152" s="17">
        <f t="shared" si="20"/>
        <v>368</v>
      </c>
      <c r="G152" s="17">
        <f t="shared" si="20"/>
        <v>0</v>
      </c>
      <c r="H152" s="17">
        <f t="shared" si="20"/>
        <v>0</v>
      </c>
      <c r="I152" s="17">
        <f t="shared" si="20"/>
        <v>0</v>
      </c>
      <c r="J152" s="17">
        <f t="shared" si="20"/>
        <v>0</v>
      </c>
      <c r="K152" s="17">
        <f t="shared" si="20"/>
        <v>0</v>
      </c>
      <c r="L152" s="17">
        <f t="shared" si="20"/>
        <v>0</v>
      </c>
      <c r="M152" s="17">
        <f>SUM(C152:L152)</f>
        <v>1299</v>
      </c>
      <c r="N152" s="17"/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29" t="s">
        <v>112</v>
      </c>
      <c r="B153" s="6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 t="str">
        <f>IF(COUNT(C153:L153),AVERAGE(C153:L153)," ")</f>
        <v> 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16" t="s">
        <v>125</v>
      </c>
      <c r="B154" s="18">
        <v>92.7</v>
      </c>
      <c r="C154" s="84">
        <v>91</v>
      </c>
      <c r="D154" s="17">
        <v>95</v>
      </c>
      <c r="E154" s="17">
        <v>93</v>
      </c>
      <c r="F154" s="17">
        <v>91</v>
      </c>
      <c r="G154" s="17"/>
      <c r="H154" s="17"/>
      <c r="I154" s="17"/>
      <c r="J154" s="17"/>
      <c r="K154" s="17"/>
      <c r="L154" s="17"/>
      <c r="M154" s="17">
        <f>SUM(C154:L154)</f>
        <v>370</v>
      </c>
      <c r="N154" s="17">
        <f>IF(COUNT(C154:L154),AVERAGE(C154:L154)," ")</f>
        <v>92.5</v>
      </c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16" t="s">
        <v>126</v>
      </c>
      <c r="B155" s="18">
        <v>92.2</v>
      </c>
      <c r="C155" s="17">
        <v>94</v>
      </c>
      <c r="D155" s="17">
        <v>91</v>
      </c>
      <c r="E155" s="17">
        <v>92</v>
      </c>
      <c r="F155" s="17">
        <v>96</v>
      </c>
      <c r="G155" s="17"/>
      <c r="H155" s="17"/>
      <c r="I155" s="17"/>
      <c r="J155" s="17"/>
      <c r="K155" s="17"/>
      <c r="L155" s="17"/>
      <c r="M155" s="17">
        <f>SUM(C155:L155)</f>
        <v>373</v>
      </c>
      <c r="N155" s="17">
        <f>IF(COUNT(C155:L155),AVERAGE(C155:L155)," ")</f>
        <v>93.25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16" t="s">
        <v>127</v>
      </c>
      <c r="B156" s="18">
        <v>91.4</v>
      </c>
      <c r="C156" s="17">
        <v>93</v>
      </c>
      <c r="D156" s="26">
        <v>92</v>
      </c>
      <c r="E156" s="26">
        <v>95</v>
      </c>
      <c r="F156" s="26">
        <v>90</v>
      </c>
      <c r="G156" s="26"/>
      <c r="H156" s="26"/>
      <c r="I156" s="26"/>
      <c r="J156" s="26"/>
      <c r="K156" s="26"/>
      <c r="L156" s="26"/>
      <c r="M156" s="17">
        <f>SUM(C156:L156)</f>
        <v>370</v>
      </c>
      <c r="N156" s="17">
        <f>IF(COUNT(C156:L156),AVERAGE(C156:L156)," ")</f>
        <v>92.5</v>
      </c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16" t="s">
        <v>128</v>
      </c>
      <c r="B157" s="31">
        <v>88.7</v>
      </c>
      <c r="C157" s="17">
        <v>85</v>
      </c>
      <c r="D157" s="26">
        <v>87</v>
      </c>
      <c r="E157" s="26">
        <v>89</v>
      </c>
      <c r="F157" s="26">
        <v>89</v>
      </c>
      <c r="G157" s="26"/>
      <c r="H157" s="26"/>
      <c r="I157" s="26"/>
      <c r="J157" s="26"/>
      <c r="K157" s="26"/>
      <c r="L157" s="26"/>
      <c r="M157" s="17">
        <f>SUM(C157:L157)</f>
        <v>350</v>
      </c>
      <c r="N157" s="17">
        <f>IF(COUNT(C157:L157),AVERAGE(C157:L157)," ")</f>
        <v>87.5</v>
      </c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2:28" ht="12.75" customHeight="1">
      <c r="B158" s="83">
        <f aca="true" t="shared" si="21" ref="B158:L158">SUM(B154:B157)</f>
        <v>365</v>
      </c>
      <c r="C158" s="17">
        <f t="shared" si="21"/>
        <v>363</v>
      </c>
      <c r="D158" s="17">
        <f t="shared" si="21"/>
        <v>365</v>
      </c>
      <c r="E158" s="17">
        <f t="shared" si="21"/>
        <v>369</v>
      </c>
      <c r="F158" s="17">
        <f t="shared" si="21"/>
        <v>366</v>
      </c>
      <c r="G158" s="17">
        <f t="shared" si="21"/>
        <v>0</v>
      </c>
      <c r="H158" s="17">
        <f t="shared" si="21"/>
        <v>0</v>
      </c>
      <c r="I158" s="17">
        <f t="shared" si="21"/>
        <v>0</v>
      </c>
      <c r="J158" s="17">
        <f t="shared" si="21"/>
        <v>0</v>
      </c>
      <c r="K158" s="17">
        <f t="shared" si="21"/>
        <v>0</v>
      </c>
      <c r="L158" s="17">
        <f t="shared" si="21"/>
        <v>0</v>
      </c>
      <c r="M158" s="17">
        <f>SUM(C158:L158)</f>
        <v>1463</v>
      </c>
      <c r="N158" s="17"/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29" t="s">
        <v>32</v>
      </c>
      <c r="B159" s="19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 t="str">
        <f aca="true" t="shared" si="22" ref="N159:N164">IF(COUNT(C159:L159),AVERAGE(C159:L159)," ")</f>
        <v> 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16" t="s">
        <v>121</v>
      </c>
      <c r="B160" s="18">
        <v>93</v>
      </c>
      <c r="C160" s="17">
        <v>89</v>
      </c>
      <c r="D160" s="17">
        <v>97</v>
      </c>
      <c r="E160" s="17">
        <v>95</v>
      </c>
      <c r="F160" s="17">
        <v>96</v>
      </c>
      <c r="G160" s="17">
        <v>86</v>
      </c>
      <c r="H160" s="17"/>
      <c r="I160" s="17"/>
      <c r="J160" s="17"/>
      <c r="K160" s="17"/>
      <c r="L160" s="17"/>
      <c r="M160" s="17">
        <f aca="true" t="shared" si="23" ref="M160:M165">SUM(C160:L160)</f>
        <v>463</v>
      </c>
      <c r="N160" s="17">
        <f t="shared" si="22"/>
        <v>92.6</v>
      </c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16" t="s">
        <v>122</v>
      </c>
      <c r="B161" s="18">
        <v>91</v>
      </c>
      <c r="C161" s="17">
        <v>91</v>
      </c>
      <c r="D161" s="17">
        <v>94</v>
      </c>
      <c r="E161" s="17">
        <v>93</v>
      </c>
      <c r="F161" s="17">
        <v>83</v>
      </c>
      <c r="G161" s="17">
        <v>92</v>
      </c>
      <c r="H161" s="17"/>
      <c r="I161" s="17"/>
      <c r="J161" s="17"/>
      <c r="K161" s="17"/>
      <c r="L161" s="17"/>
      <c r="M161" s="17">
        <f t="shared" si="23"/>
        <v>453</v>
      </c>
      <c r="N161" s="17">
        <f t="shared" si="22"/>
        <v>90.6</v>
      </c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16" t="s">
        <v>123</v>
      </c>
      <c r="B162" s="18">
        <v>91</v>
      </c>
      <c r="C162" s="17"/>
      <c r="D162" s="26">
        <v>89</v>
      </c>
      <c r="E162" s="26"/>
      <c r="F162" s="26"/>
      <c r="G162" s="26"/>
      <c r="H162" s="26"/>
      <c r="I162" s="26"/>
      <c r="J162" s="26"/>
      <c r="K162" s="26"/>
      <c r="L162" s="26"/>
      <c r="M162" s="17">
        <f t="shared" si="23"/>
        <v>89</v>
      </c>
      <c r="N162" s="17">
        <f t="shared" si="22"/>
        <v>89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16" t="s">
        <v>124</v>
      </c>
      <c r="B163" s="18">
        <v>88</v>
      </c>
      <c r="C163" s="17">
        <v>89</v>
      </c>
      <c r="D163" s="26">
        <v>86</v>
      </c>
      <c r="E163" s="99">
        <v>91</v>
      </c>
      <c r="F163" s="26">
        <v>93</v>
      </c>
      <c r="G163" s="26">
        <v>89</v>
      </c>
      <c r="H163" s="26"/>
      <c r="I163" s="26"/>
      <c r="J163" s="26"/>
      <c r="K163" s="26"/>
      <c r="L163" s="26"/>
      <c r="M163" s="17">
        <f t="shared" si="23"/>
        <v>448</v>
      </c>
      <c r="N163" s="17">
        <f t="shared" si="22"/>
        <v>89.6</v>
      </c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16" t="s">
        <v>149</v>
      </c>
      <c r="B164" s="18">
        <v>83</v>
      </c>
      <c r="C164" s="17">
        <v>91</v>
      </c>
      <c r="D164" s="26"/>
      <c r="E164" s="26">
        <v>91</v>
      </c>
      <c r="F164" s="26">
        <v>93</v>
      </c>
      <c r="G164" s="26">
        <v>94</v>
      </c>
      <c r="H164" s="26"/>
      <c r="I164" s="26"/>
      <c r="J164" s="26"/>
      <c r="K164" s="26"/>
      <c r="L164" s="26"/>
      <c r="M164" s="17">
        <f t="shared" si="23"/>
        <v>369</v>
      </c>
      <c r="N164" s="17">
        <f t="shared" si="22"/>
        <v>92.25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23"/>
      <c r="B165" s="31">
        <f aca="true" t="shared" si="24" ref="B165:L165">SUM(B160:B164)</f>
        <v>446</v>
      </c>
      <c r="C165" s="17">
        <f t="shared" si="24"/>
        <v>360</v>
      </c>
      <c r="D165" s="17">
        <f t="shared" si="24"/>
        <v>366</v>
      </c>
      <c r="E165" s="17">
        <f t="shared" si="24"/>
        <v>370</v>
      </c>
      <c r="F165" s="17">
        <f t="shared" si="24"/>
        <v>365</v>
      </c>
      <c r="G165" s="17">
        <f t="shared" si="24"/>
        <v>361</v>
      </c>
      <c r="H165" s="17">
        <f t="shared" si="24"/>
        <v>0</v>
      </c>
      <c r="I165" s="17">
        <f t="shared" si="24"/>
        <v>0</v>
      </c>
      <c r="J165" s="17">
        <f t="shared" si="24"/>
        <v>0</v>
      </c>
      <c r="K165" s="17">
        <f t="shared" si="24"/>
        <v>0</v>
      </c>
      <c r="L165" s="17">
        <f t="shared" si="24"/>
        <v>0</v>
      </c>
      <c r="M165" s="17">
        <f t="shared" si="23"/>
        <v>1822</v>
      </c>
      <c r="N165" s="17"/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29" t="s">
        <v>16</v>
      </c>
      <c r="B166" s="19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 t="str">
        <f aca="true" t="shared" si="25" ref="N166:N171">IF(COUNT(C166:L166),AVERAGE(C166:L166)," ")</f>
        <v> </v>
      </c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16" t="s">
        <v>117</v>
      </c>
      <c r="B167" s="36">
        <v>90.7</v>
      </c>
      <c r="C167" s="17">
        <v>94</v>
      </c>
      <c r="D167" s="17">
        <v>95</v>
      </c>
      <c r="E167" s="17"/>
      <c r="F167" s="17"/>
      <c r="G167" s="17"/>
      <c r="H167" s="17"/>
      <c r="I167" s="17"/>
      <c r="J167" s="17"/>
      <c r="K167" s="17"/>
      <c r="L167" s="17"/>
      <c r="M167" s="17">
        <f aca="true" t="shared" si="26" ref="M167:M172">SUM(C167:L167)</f>
        <v>189</v>
      </c>
      <c r="N167" s="17">
        <f t="shared" si="25"/>
        <v>94.5</v>
      </c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16" t="s">
        <v>118</v>
      </c>
      <c r="B168" s="18">
        <v>89.8</v>
      </c>
      <c r="C168" s="17">
        <v>92</v>
      </c>
      <c r="D168" s="17">
        <v>90</v>
      </c>
      <c r="E168" s="17">
        <v>93</v>
      </c>
      <c r="F168" s="17">
        <v>91</v>
      </c>
      <c r="G168" s="17"/>
      <c r="H168" s="17"/>
      <c r="I168" s="17"/>
      <c r="J168" s="17"/>
      <c r="K168" s="17"/>
      <c r="L168" s="17"/>
      <c r="M168" s="17">
        <f t="shared" si="26"/>
        <v>366</v>
      </c>
      <c r="N168" s="17">
        <f t="shared" si="25"/>
        <v>91.5</v>
      </c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16" t="s">
        <v>119</v>
      </c>
      <c r="B169" s="18">
        <v>88.2</v>
      </c>
      <c r="C169" s="17">
        <v>91</v>
      </c>
      <c r="D169" s="26">
        <v>94</v>
      </c>
      <c r="E169" s="17">
        <v>93</v>
      </c>
      <c r="F169" s="17">
        <v>91</v>
      </c>
      <c r="G169" s="17"/>
      <c r="H169" s="17"/>
      <c r="I169" s="17"/>
      <c r="J169" s="17"/>
      <c r="K169" s="17"/>
      <c r="L169" s="17"/>
      <c r="M169" s="17">
        <f t="shared" si="26"/>
        <v>369</v>
      </c>
      <c r="N169" s="17">
        <f t="shared" si="25"/>
        <v>92.25</v>
      </c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6" t="s">
        <v>120</v>
      </c>
      <c r="B170" s="18">
        <v>88</v>
      </c>
      <c r="C170" s="17">
        <v>90</v>
      </c>
      <c r="D170" s="26">
        <v>94</v>
      </c>
      <c r="E170" s="17">
        <v>91</v>
      </c>
      <c r="F170" s="17">
        <v>92</v>
      </c>
      <c r="G170" s="17"/>
      <c r="H170" s="17"/>
      <c r="I170" s="17"/>
      <c r="J170" s="17"/>
      <c r="K170" s="17"/>
      <c r="L170" s="17"/>
      <c r="M170" s="17">
        <f t="shared" si="26"/>
        <v>367</v>
      </c>
      <c r="N170" s="17">
        <f t="shared" si="25"/>
        <v>91.75</v>
      </c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16" t="s">
        <v>159</v>
      </c>
      <c r="B171" s="18">
        <v>84.3</v>
      </c>
      <c r="C171" s="17"/>
      <c r="D171" s="26"/>
      <c r="E171" s="17">
        <v>89</v>
      </c>
      <c r="F171" s="17">
        <v>91</v>
      </c>
      <c r="G171" s="17"/>
      <c r="H171" s="17"/>
      <c r="I171" s="17"/>
      <c r="J171" s="17"/>
      <c r="K171" s="17"/>
      <c r="L171" s="17"/>
      <c r="M171" s="17">
        <f t="shared" si="26"/>
        <v>180</v>
      </c>
      <c r="N171" s="17">
        <f t="shared" si="25"/>
        <v>90</v>
      </c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6"/>
      <c r="B172" s="18">
        <f>SUM(B167:B171)</f>
        <v>441</v>
      </c>
      <c r="C172" s="17">
        <f>SUM(C167:C170)</f>
        <v>367</v>
      </c>
      <c r="D172" s="17">
        <f>SUM(D167:D170)</f>
        <v>373</v>
      </c>
      <c r="E172" s="17">
        <f>SUM(E167:E171)</f>
        <v>366</v>
      </c>
      <c r="F172" s="17">
        <f>SUM(F167:F171)</f>
        <v>365</v>
      </c>
      <c r="G172" s="17">
        <f aca="true" t="shared" si="27" ref="G172:L172">SUM(G167:G170)</f>
        <v>0</v>
      </c>
      <c r="H172" s="17">
        <f t="shared" si="27"/>
        <v>0</v>
      </c>
      <c r="I172" s="17">
        <f t="shared" si="27"/>
        <v>0</v>
      </c>
      <c r="J172" s="17">
        <f t="shared" si="27"/>
        <v>0</v>
      </c>
      <c r="K172" s="17">
        <f t="shared" si="27"/>
        <v>0</v>
      </c>
      <c r="L172" s="17">
        <f t="shared" si="27"/>
        <v>0</v>
      </c>
      <c r="M172" s="17">
        <f t="shared" si="26"/>
        <v>1471</v>
      </c>
      <c r="N172" s="17"/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6"/>
      <c r="B174" s="17"/>
      <c r="C174" s="17"/>
      <c r="D174" s="22" t="s">
        <v>7</v>
      </c>
      <c r="E174" s="19" t="s">
        <v>8</v>
      </c>
      <c r="F174" s="19" t="s">
        <v>9</v>
      </c>
      <c r="G174" s="19" t="s">
        <v>10</v>
      </c>
      <c r="H174" s="19" t="s">
        <v>11</v>
      </c>
      <c r="I174" s="19" t="s">
        <v>12</v>
      </c>
      <c r="J174" s="17"/>
      <c r="K174" s="17"/>
      <c r="L174" s="17"/>
      <c r="M174" s="17"/>
      <c r="N174" s="17"/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15" ht="12.75" customHeight="1">
      <c r="A175" s="15" t="str">
        <f>+A166</f>
        <v>Penzance &amp; St. Ives C</v>
      </c>
      <c r="B175" s="17"/>
      <c r="C175" s="17"/>
      <c r="D175" s="26">
        <f>+J140</f>
        <v>4</v>
      </c>
      <c r="E175" s="26">
        <v>2</v>
      </c>
      <c r="F175" s="26">
        <v>0</v>
      </c>
      <c r="G175" s="26">
        <v>2</v>
      </c>
      <c r="H175" s="26">
        <f>+E175*2+F175</f>
        <v>4</v>
      </c>
      <c r="I175" s="26">
        <f>+M172</f>
        <v>1471</v>
      </c>
      <c r="J175" s="17"/>
      <c r="K175" s="17"/>
      <c r="L175" s="17"/>
      <c r="M175" s="17"/>
      <c r="N175" s="17"/>
      <c r="O175" s="39"/>
    </row>
    <row r="176" spans="1:15" ht="12.75" customHeight="1">
      <c r="A176" s="15" t="str">
        <f>+A159</f>
        <v>City of Truro E</v>
      </c>
      <c r="B176" s="17"/>
      <c r="C176" s="17"/>
      <c r="D176" s="26">
        <f>+J140</f>
        <v>4</v>
      </c>
      <c r="E176" s="26">
        <v>2</v>
      </c>
      <c r="F176" s="26">
        <v>0</v>
      </c>
      <c r="G176" s="26">
        <v>2</v>
      </c>
      <c r="H176" s="26">
        <f>+E176*2+F176</f>
        <v>4</v>
      </c>
      <c r="I176" s="26">
        <f>+M165</f>
        <v>1822</v>
      </c>
      <c r="J176" s="17"/>
      <c r="K176" s="17"/>
      <c r="L176" s="17"/>
      <c r="M176" s="17"/>
      <c r="N176" s="17"/>
      <c r="O176" s="39"/>
    </row>
    <row r="177" spans="1:15" ht="12.75" customHeight="1">
      <c r="A177" s="15" t="str">
        <f>+A153</f>
        <v>Bodmin C</v>
      </c>
      <c r="B177" s="17"/>
      <c r="C177" s="17"/>
      <c r="D177" s="26">
        <f>+J140</f>
        <v>4</v>
      </c>
      <c r="E177" s="26">
        <v>2</v>
      </c>
      <c r="F177" s="26">
        <v>0</v>
      </c>
      <c r="G177" s="26">
        <v>2</v>
      </c>
      <c r="H177" s="26">
        <f>+E177*2+F177</f>
        <v>4</v>
      </c>
      <c r="I177" s="26">
        <f>+M158</f>
        <v>1463</v>
      </c>
      <c r="J177" s="17"/>
      <c r="K177" s="17"/>
      <c r="L177" s="17"/>
      <c r="M177" s="17"/>
      <c r="N177" s="17"/>
      <c r="O177" s="39"/>
    </row>
    <row r="178" spans="1:15" ht="12.75" customHeight="1">
      <c r="A178" s="15" t="str">
        <f>+A147</f>
        <v>Polperro</v>
      </c>
      <c r="B178" s="17"/>
      <c r="C178" s="17"/>
      <c r="D178" s="26">
        <f>+J140</f>
        <v>4</v>
      </c>
      <c r="E178" s="26">
        <v>2</v>
      </c>
      <c r="F178" s="26">
        <v>0</v>
      </c>
      <c r="G178" s="26">
        <v>2</v>
      </c>
      <c r="H178" s="26">
        <f>+E178*2+F178</f>
        <v>4</v>
      </c>
      <c r="I178" s="26">
        <f>+M152</f>
        <v>1299</v>
      </c>
      <c r="J178" s="17"/>
      <c r="K178" s="17"/>
      <c r="L178" s="17"/>
      <c r="M178" s="17"/>
      <c r="N178" s="17"/>
      <c r="O178" s="39"/>
    </row>
    <row r="179" spans="1:15" ht="12.75" customHeight="1">
      <c r="A179" s="39"/>
      <c r="B179" s="39"/>
      <c r="C179" s="39"/>
      <c r="D179" s="39"/>
      <c r="E179" s="39"/>
      <c r="F179" s="39"/>
      <c r="G179" s="52"/>
      <c r="H179" s="39"/>
      <c r="I179" s="39"/>
      <c r="J179" s="39"/>
      <c r="K179" s="39"/>
      <c r="L179" s="39"/>
      <c r="M179" s="39"/>
      <c r="N179" s="39"/>
      <c r="O179" s="39"/>
    </row>
    <row r="180" spans="1:15" ht="12.75" customHeight="1">
      <c r="A180" s="39"/>
      <c r="B180" s="39"/>
      <c r="C180" s="39"/>
      <c r="D180" s="39"/>
      <c r="E180" s="39"/>
      <c r="F180" s="52"/>
      <c r="G180" s="39"/>
      <c r="H180" s="39"/>
      <c r="I180" s="39"/>
      <c r="J180" s="54"/>
      <c r="K180" s="39"/>
      <c r="L180" s="39"/>
      <c r="M180" s="39"/>
      <c r="N180" s="39"/>
      <c r="O180" s="39"/>
    </row>
    <row r="181" spans="10:15" ht="12.75" customHeight="1">
      <c r="J181" s="39"/>
      <c r="K181" s="39"/>
      <c r="L181" s="39"/>
      <c r="M181" s="39"/>
      <c r="N181" s="39"/>
      <c r="O181" s="39"/>
    </row>
    <row r="182" spans="1:15" ht="12.75" customHeight="1">
      <c r="A182" s="8"/>
      <c r="B182" s="8"/>
      <c r="E182" s="48" t="s">
        <v>5</v>
      </c>
      <c r="O182" s="39"/>
    </row>
    <row r="183" spans="1:15" ht="12.75" customHeight="1">
      <c r="A183" s="8"/>
      <c r="B183" s="8"/>
      <c r="F183" s="48" t="s">
        <v>6</v>
      </c>
      <c r="O183" s="39"/>
    </row>
    <row r="184" spans="5:15" ht="12.75" customHeight="1">
      <c r="E184" s="1"/>
      <c r="G184" s="48" t="s">
        <v>4</v>
      </c>
      <c r="O184" s="39"/>
    </row>
    <row r="185" spans="7:15" ht="12.75" customHeight="1">
      <c r="G185" s="48" t="s">
        <v>38</v>
      </c>
      <c r="O185" s="39"/>
    </row>
    <row r="186" spans="1:15" ht="12.75" customHeight="1">
      <c r="A186" s="85" t="s">
        <v>147</v>
      </c>
      <c r="F186" s="48" t="s">
        <v>23</v>
      </c>
      <c r="J186" s="13">
        <v>5</v>
      </c>
      <c r="O186" s="39"/>
    </row>
    <row r="187" spans="1:15" ht="12.75" customHeight="1">
      <c r="A187" s="100" t="s">
        <v>160</v>
      </c>
      <c r="D187" s="4"/>
      <c r="E187" s="4"/>
      <c r="F187" s="2"/>
      <c r="O187" s="39"/>
    </row>
    <row r="188" spans="1:15" ht="12.75" customHeight="1">
      <c r="A188" s="2"/>
      <c r="B188" s="32" t="str">
        <f>+A193</f>
        <v>Polperro</v>
      </c>
      <c r="C188" s="9"/>
      <c r="D188" s="4"/>
      <c r="E188" s="4"/>
      <c r="F188" s="13">
        <f>+G198</f>
        <v>270</v>
      </c>
      <c r="H188" s="48" t="s">
        <v>151</v>
      </c>
      <c r="J188" s="10" t="str">
        <f>+A205</f>
        <v>City of Truro E</v>
      </c>
      <c r="L188" s="5"/>
      <c r="M188" s="5"/>
      <c r="N188" s="13">
        <f>+G211</f>
        <v>361</v>
      </c>
      <c r="O188" s="39"/>
    </row>
    <row r="189" spans="1:15" ht="12.75" customHeight="1">
      <c r="A189" s="2"/>
      <c r="B189" s="2"/>
      <c r="C189" s="10"/>
      <c r="D189" s="4"/>
      <c r="E189" s="4"/>
      <c r="F189" s="2"/>
      <c r="H189" s="10"/>
      <c r="I189" s="2"/>
      <c r="J189" s="2"/>
      <c r="L189" s="2"/>
      <c r="M189" s="2"/>
      <c r="N189" s="2"/>
      <c r="O189" s="39"/>
    </row>
    <row r="190" spans="1:15" ht="12.75" customHeight="1">
      <c r="A190" s="6"/>
      <c r="B190" s="2" t="str">
        <f>+A199</f>
        <v>Bodmin C</v>
      </c>
      <c r="C190" s="11"/>
      <c r="D190" s="7"/>
      <c r="E190" s="7"/>
      <c r="F190" s="13">
        <f>+G204</f>
        <v>375</v>
      </c>
      <c r="H190" s="48" t="s">
        <v>150</v>
      </c>
      <c r="J190" s="2" t="str">
        <f>+A212</f>
        <v>Penzance &amp; St. Ives C</v>
      </c>
      <c r="L190" s="2"/>
      <c r="M190" s="2"/>
      <c r="N190" s="13">
        <f>+G218</f>
        <v>342</v>
      </c>
      <c r="O190" s="39"/>
    </row>
    <row r="191" spans="1:15" ht="12.75" customHeight="1">
      <c r="A191" s="6"/>
      <c r="B191" s="6"/>
      <c r="C191" s="11"/>
      <c r="D191" s="7"/>
      <c r="E191" s="7"/>
      <c r="F191" s="5"/>
      <c r="G191" s="5"/>
      <c r="H191" s="12"/>
      <c r="I191" s="5"/>
      <c r="J191" s="5"/>
      <c r="K191" s="5"/>
      <c r="L191" s="5"/>
      <c r="M191" s="5"/>
      <c r="N191" s="5"/>
      <c r="O191" s="39"/>
    </row>
    <row r="192" spans="1:15" ht="12.75" customHeight="1">
      <c r="A192" s="16"/>
      <c r="B192" s="4" t="s">
        <v>1</v>
      </c>
      <c r="C192" s="10" t="s">
        <v>3</v>
      </c>
      <c r="D192" s="7"/>
      <c r="E192" s="7"/>
      <c r="F192" s="5"/>
      <c r="G192" s="5"/>
      <c r="H192" s="12"/>
      <c r="I192" s="5"/>
      <c r="J192" s="5"/>
      <c r="K192" s="5"/>
      <c r="L192" s="5"/>
      <c r="M192" s="5"/>
      <c r="N192" s="5"/>
      <c r="O192" s="39"/>
    </row>
    <row r="193" spans="1:15" ht="12.75" customHeight="1">
      <c r="A193" s="29" t="s">
        <v>36</v>
      </c>
      <c r="B193" s="4" t="s">
        <v>0</v>
      </c>
      <c r="C193" s="7">
        <v>1</v>
      </c>
      <c r="D193" s="7">
        <v>2</v>
      </c>
      <c r="E193" s="7">
        <v>3</v>
      </c>
      <c r="F193" s="7">
        <v>4</v>
      </c>
      <c r="G193" s="7">
        <v>5</v>
      </c>
      <c r="H193" s="7">
        <v>6</v>
      </c>
      <c r="I193" s="7">
        <v>7</v>
      </c>
      <c r="J193" s="7">
        <v>8</v>
      </c>
      <c r="K193" s="7">
        <v>9</v>
      </c>
      <c r="L193" s="7">
        <v>10</v>
      </c>
      <c r="M193" s="14" t="s">
        <v>2</v>
      </c>
      <c r="N193" s="14" t="s">
        <v>0</v>
      </c>
      <c r="O193" s="39"/>
    </row>
    <row r="194" spans="1:15" ht="12.75" customHeight="1">
      <c r="A194" s="16" t="s">
        <v>113</v>
      </c>
      <c r="B194" s="17">
        <v>95.6</v>
      </c>
      <c r="C194" s="17">
        <v>96</v>
      </c>
      <c r="D194" s="17">
        <v>93</v>
      </c>
      <c r="E194" s="17">
        <v>97</v>
      </c>
      <c r="F194" s="17">
        <v>98</v>
      </c>
      <c r="G194" s="17"/>
      <c r="H194" s="17"/>
      <c r="I194" s="17"/>
      <c r="J194" s="17"/>
      <c r="K194" s="17"/>
      <c r="L194" s="17"/>
      <c r="M194" s="17">
        <f>SUM(C194:L194)</f>
        <v>384</v>
      </c>
      <c r="N194" s="17">
        <f>IF(COUNT(C194:L194),AVERAGE(C194:L194)," ")</f>
        <v>96</v>
      </c>
      <c r="O194" s="39"/>
    </row>
    <row r="195" spans="1:15" ht="12.75" customHeight="1">
      <c r="A195" s="16" t="s">
        <v>114</v>
      </c>
      <c r="B195" s="18">
        <v>92.8</v>
      </c>
      <c r="C195" s="17"/>
      <c r="D195" s="17">
        <v>95</v>
      </c>
      <c r="E195" s="17">
        <v>92</v>
      </c>
      <c r="F195" s="17">
        <v>90</v>
      </c>
      <c r="G195" s="17">
        <v>92</v>
      </c>
      <c r="H195" s="17"/>
      <c r="I195" s="17"/>
      <c r="J195" s="17"/>
      <c r="K195" s="17"/>
      <c r="L195" s="17"/>
      <c r="M195" s="17">
        <f>SUM(C195:L195)</f>
        <v>369</v>
      </c>
      <c r="N195" s="17">
        <f>IF(COUNT(C195:L195),AVERAGE(C195:L195)," ")</f>
        <v>92.25</v>
      </c>
      <c r="O195" s="39"/>
    </row>
    <row r="196" spans="1:15" ht="12.75" customHeight="1">
      <c r="A196" s="16" t="s">
        <v>115</v>
      </c>
      <c r="B196" s="18">
        <v>91.6</v>
      </c>
      <c r="C196" s="17">
        <v>99</v>
      </c>
      <c r="D196" s="26">
        <v>91</v>
      </c>
      <c r="E196" s="26">
        <v>92</v>
      </c>
      <c r="F196" s="26">
        <v>91</v>
      </c>
      <c r="G196" s="26">
        <v>93</v>
      </c>
      <c r="H196" s="26"/>
      <c r="I196" s="26"/>
      <c r="J196" s="26"/>
      <c r="K196" s="26"/>
      <c r="L196" s="26"/>
      <c r="M196" s="17">
        <f>SUM(C196:L196)</f>
        <v>466</v>
      </c>
      <c r="N196" s="17">
        <f>IF(COUNT(C196:L196),AVERAGE(C196:L196)," ")</f>
        <v>93.2</v>
      </c>
      <c r="O196" s="39"/>
    </row>
    <row r="197" spans="1:15" ht="12.75" customHeight="1">
      <c r="A197" s="16" t="s">
        <v>116</v>
      </c>
      <c r="B197" s="18">
        <v>89</v>
      </c>
      <c r="C197" s="17"/>
      <c r="D197" s="26">
        <v>84</v>
      </c>
      <c r="E197" s="26">
        <v>92</v>
      </c>
      <c r="F197" s="26">
        <v>89</v>
      </c>
      <c r="G197" s="26">
        <v>85</v>
      </c>
      <c r="H197" s="26"/>
      <c r="I197" s="26"/>
      <c r="J197" s="26"/>
      <c r="K197" s="26"/>
      <c r="L197" s="26"/>
      <c r="M197" s="17">
        <f>SUM(C197:L197)</f>
        <v>350</v>
      </c>
      <c r="N197" s="17">
        <f>IF(COUNT(C197:L197),AVERAGE(C197:L197)," ")</f>
        <v>87.5</v>
      </c>
      <c r="O197" s="39"/>
    </row>
    <row r="198" spans="1:15" ht="12.75" customHeight="1">
      <c r="A198" s="16"/>
      <c r="B198" s="17">
        <f aca="true" t="shared" si="28" ref="B198:L198">SUM(B194:B197)</f>
        <v>369</v>
      </c>
      <c r="C198" s="17">
        <f t="shared" si="28"/>
        <v>195</v>
      </c>
      <c r="D198" s="17">
        <f t="shared" si="28"/>
        <v>363</v>
      </c>
      <c r="E198" s="17">
        <f t="shared" si="28"/>
        <v>373</v>
      </c>
      <c r="F198" s="17">
        <f t="shared" si="28"/>
        <v>368</v>
      </c>
      <c r="G198" s="17">
        <f t="shared" si="28"/>
        <v>270</v>
      </c>
      <c r="H198" s="17">
        <f t="shared" si="28"/>
        <v>0</v>
      </c>
      <c r="I198" s="17">
        <f t="shared" si="28"/>
        <v>0</v>
      </c>
      <c r="J198" s="17">
        <f t="shared" si="28"/>
        <v>0</v>
      </c>
      <c r="K198" s="17">
        <f t="shared" si="28"/>
        <v>0</v>
      </c>
      <c r="L198" s="17">
        <f t="shared" si="28"/>
        <v>0</v>
      </c>
      <c r="M198" s="17">
        <f>SUM(C198:L198)</f>
        <v>1569</v>
      </c>
      <c r="N198" s="17"/>
      <c r="O198" s="39"/>
    </row>
    <row r="199" spans="1:15" ht="12.75" customHeight="1">
      <c r="A199" s="29" t="s">
        <v>112</v>
      </c>
      <c r="B199" s="6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 t="str">
        <f>IF(COUNT(C199:L199),AVERAGE(C199:L199)," ")</f>
        <v> </v>
      </c>
      <c r="O199" s="39"/>
    </row>
    <row r="200" spans="1:15" ht="12.75" customHeight="1">
      <c r="A200" s="16" t="s">
        <v>125</v>
      </c>
      <c r="B200" s="18">
        <v>92.7</v>
      </c>
      <c r="C200" s="84">
        <v>91</v>
      </c>
      <c r="D200" s="17">
        <v>95</v>
      </c>
      <c r="E200" s="17">
        <v>93</v>
      </c>
      <c r="F200" s="17">
        <v>91</v>
      </c>
      <c r="G200" s="17">
        <v>98</v>
      </c>
      <c r="H200" s="17"/>
      <c r="I200" s="17"/>
      <c r="J200" s="17"/>
      <c r="K200" s="17"/>
      <c r="L200" s="17"/>
      <c r="M200" s="17">
        <f>SUM(C200:L200)</f>
        <v>468</v>
      </c>
      <c r="N200" s="17">
        <f>IF(COUNT(C200:L200),AVERAGE(C200:L200)," ")</f>
        <v>93.6</v>
      </c>
      <c r="O200" s="39"/>
    </row>
    <row r="201" spans="1:15" ht="12.75" customHeight="1">
      <c r="A201" s="16" t="s">
        <v>126</v>
      </c>
      <c r="B201" s="18">
        <v>92.2</v>
      </c>
      <c r="C201" s="17">
        <v>94</v>
      </c>
      <c r="D201" s="17">
        <v>91</v>
      </c>
      <c r="E201" s="17">
        <v>92</v>
      </c>
      <c r="F201" s="17">
        <v>96</v>
      </c>
      <c r="G201" s="17">
        <v>94</v>
      </c>
      <c r="H201" s="17"/>
      <c r="I201" s="17"/>
      <c r="J201" s="17"/>
      <c r="K201" s="17"/>
      <c r="L201" s="17"/>
      <c r="M201" s="17">
        <f>SUM(C201:L201)</f>
        <v>467</v>
      </c>
      <c r="N201" s="17">
        <f>IF(COUNT(C201:L201),AVERAGE(C201:L201)," ")</f>
        <v>93.4</v>
      </c>
      <c r="O201" s="39"/>
    </row>
    <row r="202" spans="1:15" ht="12.75" customHeight="1">
      <c r="A202" s="16" t="s">
        <v>127</v>
      </c>
      <c r="B202" s="18">
        <v>91.4</v>
      </c>
      <c r="C202" s="17">
        <v>93</v>
      </c>
      <c r="D202" s="26">
        <v>92</v>
      </c>
      <c r="E202" s="26">
        <v>95</v>
      </c>
      <c r="F202" s="26">
        <v>90</v>
      </c>
      <c r="G202" s="26">
        <v>93</v>
      </c>
      <c r="H202" s="26"/>
      <c r="I202" s="26"/>
      <c r="J202" s="26"/>
      <c r="K202" s="26"/>
      <c r="L202" s="26"/>
      <c r="M202" s="17">
        <f>SUM(C202:L202)</f>
        <v>463</v>
      </c>
      <c r="N202" s="17">
        <f>IF(COUNT(C202:L202),AVERAGE(C202:L202)," ")</f>
        <v>92.6</v>
      </c>
      <c r="O202" s="39"/>
    </row>
    <row r="203" spans="1:15" ht="12.75" customHeight="1">
      <c r="A203" s="16" t="s">
        <v>128</v>
      </c>
      <c r="B203" s="31">
        <v>88.7</v>
      </c>
      <c r="C203" s="17">
        <v>85</v>
      </c>
      <c r="D203" s="26">
        <v>87</v>
      </c>
      <c r="E203" s="26">
        <v>89</v>
      </c>
      <c r="F203" s="26">
        <v>89</v>
      </c>
      <c r="G203" s="26">
        <v>90</v>
      </c>
      <c r="H203" s="26"/>
      <c r="I203" s="26"/>
      <c r="J203" s="26"/>
      <c r="K203" s="26"/>
      <c r="L203" s="26"/>
      <c r="M203" s="17">
        <f>SUM(C203:L203)</f>
        <v>440</v>
      </c>
      <c r="N203" s="17">
        <f>IF(COUNT(C203:L203),AVERAGE(C203:L203)," ")</f>
        <v>88</v>
      </c>
      <c r="O203" s="39"/>
    </row>
    <row r="204" spans="2:15" ht="12.75" customHeight="1">
      <c r="B204" s="83">
        <f aca="true" t="shared" si="29" ref="B204:L204">SUM(B200:B203)</f>
        <v>365</v>
      </c>
      <c r="C204" s="17">
        <f t="shared" si="29"/>
        <v>363</v>
      </c>
      <c r="D204" s="17">
        <f t="shared" si="29"/>
        <v>365</v>
      </c>
      <c r="E204" s="17">
        <f t="shared" si="29"/>
        <v>369</v>
      </c>
      <c r="F204" s="17">
        <f t="shared" si="29"/>
        <v>366</v>
      </c>
      <c r="G204" s="17">
        <f t="shared" si="29"/>
        <v>375</v>
      </c>
      <c r="H204" s="17">
        <f t="shared" si="29"/>
        <v>0</v>
      </c>
      <c r="I204" s="17">
        <f t="shared" si="29"/>
        <v>0</v>
      </c>
      <c r="J204" s="17">
        <f t="shared" si="29"/>
        <v>0</v>
      </c>
      <c r="K204" s="17">
        <f t="shared" si="29"/>
        <v>0</v>
      </c>
      <c r="L204" s="17">
        <f t="shared" si="29"/>
        <v>0</v>
      </c>
      <c r="M204" s="17">
        <f>SUM(C204:L204)</f>
        <v>1838</v>
      </c>
      <c r="N204" s="17"/>
      <c r="O204" s="39"/>
    </row>
    <row r="205" spans="1:15" ht="12.75" customHeight="1">
      <c r="A205" s="29" t="s">
        <v>32</v>
      </c>
      <c r="B205" s="19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 t="str">
        <f aca="true" t="shared" si="30" ref="N205:N210">IF(COUNT(C205:L205),AVERAGE(C205:L205)," ")</f>
        <v> </v>
      </c>
      <c r="O205" s="39"/>
    </row>
    <row r="206" spans="1:15" ht="12.75" customHeight="1">
      <c r="A206" s="16" t="s">
        <v>121</v>
      </c>
      <c r="B206" s="18">
        <v>93</v>
      </c>
      <c r="C206" s="17">
        <v>89</v>
      </c>
      <c r="D206" s="17">
        <v>97</v>
      </c>
      <c r="E206" s="17">
        <v>95</v>
      </c>
      <c r="F206" s="17">
        <v>96</v>
      </c>
      <c r="G206" s="17">
        <v>86</v>
      </c>
      <c r="H206" s="17"/>
      <c r="I206" s="17"/>
      <c r="J206" s="17"/>
      <c r="K206" s="17"/>
      <c r="L206" s="17"/>
      <c r="M206" s="17">
        <f aca="true" t="shared" si="31" ref="M206:M211">SUM(C206:L206)</f>
        <v>463</v>
      </c>
      <c r="N206" s="17">
        <f t="shared" si="30"/>
        <v>92.6</v>
      </c>
      <c r="O206" s="39"/>
    </row>
    <row r="207" spans="1:15" ht="12.75" customHeight="1">
      <c r="A207" s="16" t="s">
        <v>122</v>
      </c>
      <c r="B207" s="18">
        <v>91</v>
      </c>
      <c r="C207" s="17">
        <v>91</v>
      </c>
      <c r="D207" s="17">
        <v>94</v>
      </c>
      <c r="E207" s="17">
        <v>93</v>
      </c>
      <c r="F207" s="17">
        <v>83</v>
      </c>
      <c r="G207" s="17">
        <v>92</v>
      </c>
      <c r="H207" s="17"/>
      <c r="I207" s="17"/>
      <c r="J207" s="17"/>
      <c r="K207" s="17"/>
      <c r="L207" s="17"/>
      <c r="M207" s="17">
        <f t="shared" si="31"/>
        <v>453</v>
      </c>
      <c r="N207" s="17">
        <f t="shared" si="30"/>
        <v>90.6</v>
      </c>
      <c r="O207" s="39"/>
    </row>
    <row r="208" spans="1:15" ht="12.75" customHeight="1">
      <c r="A208" s="16" t="s">
        <v>123</v>
      </c>
      <c r="B208" s="18">
        <v>91</v>
      </c>
      <c r="C208" s="17"/>
      <c r="D208" s="26">
        <v>89</v>
      </c>
      <c r="E208" s="26"/>
      <c r="F208" s="26"/>
      <c r="G208" s="26"/>
      <c r="H208" s="26"/>
      <c r="I208" s="26"/>
      <c r="J208" s="26"/>
      <c r="K208" s="26"/>
      <c r="L208" s="26"/>
      <c r="M208" s="17">
        <f t="shared" si="31"/>
        <v>89</v>
      </c>
      <c r="N208" s="17">
        <f t="shared" si="30"/>
        <v>89</v>
      </c>
      <c r="O208" s="39"/>
    </row>
    <row r="209" spans="1:15" ht="12.75" customHeight="1">
      <c r="A209" s="16" t="s">
        <v>124</v>
      </c>
      <c r="B209" s="18">
        <v>88</v>
      </c>
      <c r="C209" s="17">
        <v>89</v>
      </c>
      <c r="D209" s="26">
        <v>86</v>
      </c>
      <c r="E209" s="99">
        <v>91</v>
      </c>
      <c r="F209" s="26">
        <v>93</v>
      </c>
      <c r="G209" s="26">
        <v>89</v>
      </c>
      <c r="H209" s="26"/>
      <c r="I209" s="26"/>
      <c r="J209" s="26"/>
      <c r="K209" s="26"/>
      <c r="L209" s="26"/>
      <c r="M209" s="17">
        <f t="shared" si="31"/>
        <v>448</v>
      </c>
      <c r="N209" s="17">
        <f t="shared" si="30"/>
        <v>89.6</v>
      </c>
      <c r="O209" s="39"/>
    </row>
    <row r="210" spans="1:15" ht="12.75" customHeight="1">
      <c r="A210" s="16" t="s">
        <v>149</v>
      </c>
      <c r="B210" s="18">
        <v>83</v>
      </c>
      <c r="C210" s="17">
        <v>91</v>
      </c>
      <c r="D210" s="26"/>
      <c r="E210" s="26">
        <v>91</v>
      </c>
      <c r="F210" s="26">
        <v>93</v>
      </c>
      <c r="G210" s="26">
        <v>94</v>
      </c>
      <c r="H210" s="26"/>
      <c r="I210" s="26"/>
      <c r="J210" s="26"/>
      <c r="K210" s="26"/>
      <c r="L210" s="26"/>
      <c r="M210" s="17">
        <f t="shared" si="31"/>
        <v>369</v>
      </c>
      <c r="N210" s="17">
        <f t="shared" si="30"/>
        <v>92.25</v>
      </c>
      <c r="O210" s="39"/>
    </row>
    <row r="211" spans="1:15" ht="12.75" customHeight="1">
      <c r="A211" s="23"/>
      <c r="B211" s="31">
        <f aca="true" t="shared" si="32" ref="B211:L211">SUM(B206:B210)</f>
        <v>446</v>
      </c>
      <c r="C211" s="17">
        <f t="shared" si="32"/>
        <v>360</v>
      </c>
      <c r="D211" s="17">
        <f t="shared" si="32"/>
        <v>366</v>
      </c>
      <c r="E211" s="17">
        <f t="shared" si="32"/>
        <v>370</v>
      </c>
      <c r="F211" s="17">
        <f t="shared" si="32"/>
        <v>365</v>
      </c>
      <c r="G211" s="17">
        <f t="shared" si="32"/>
        <v>361</v>
      </c>
      <c r="H211" s="17">
        <f t="shared" si="32"/>
        <v>0</v>
      </c>
      <c r="I211" s="17">
        <f t="shared" si="32"/>
        <v>0</v>
      </c>
      <c r="J211" s="17">
        <f t="shared" si="32"/>
        <v>0</v>
      </c>
      <c r="K211" s="17">
        <f t="shared" si="32"/>
        <v>0</v>
      </c>
      <c r="L211" s="17">
        <f t="shared" si="32"/>
        <v>0</v>
      </c>
      <c r="M211" s="17">
        <f t="shared" si="31"/>
        <v>1822</v>
      </c>
      <c r="N211" s="17"/>
      <c r="O211" s="39"/>
    </row>
    <row r="212" spans="1:15" ht="12.75" customHeight="1">
      <c r="A212" s="29" t="s">
        <v>16</v>
      </c>
      <c r="B212" s="19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 t="str">
        <f aca="true" t="shared" si="33" ref="N212:N217">IF(COUNT(C212:L212),AVERAGE(C212:L212)," ")</f>
        <v> </v>
      </c>
      <c r="O212" s="39"/>
    </row>
    <row r="213" spans="1:15" ht="12.75" customHeight="1">
      <c r="A213" s="16" t="s">
        <v>117</v>
      </c>
      <c r="B213" s="36">
        <v>90.7</v>
      </c>
      <c r="C213" s="17">
        <v>94</v>
      </c>
      <c r="D213" s="17">
        <v>95</v>
      </c>
      <c r="E213" s="17"/>
      <c r="F213" s="17"/>
      <c r="G213" s="17"/>
      <c r="H213" s="17"/>
      <c r="I213" s="17"/>
      <c r="J213" s="17"/>
      <c r="K213" s="17"/>
      <c r="L213" s="17"/>
      <c r="M213" s="17">
        <f aca="true" t="shared" si="34" ref="M213:M218">SUM(C213:L213)</f>
        <v>189</v>
      </c>
      <c r="N213" s="17">
        <f t="shared" si="33"/>
        <v>94.5</v>
      </c>
      <c r="O213" s="39"/>
    </row>
    <row r="214" spans="1:15" ht="12.75" customHeight="1">
      <c r="A214" s="16" t="s">
        <v>118</v>
      </c>
      <c r="B214" s="18">
        <v>89.8</v>
      </c>
      <c r="C214" s="17">
        <v>92</v>
      </c>
      <c r="D214" s="17">
        <v>90</v>
      </c>
      <c r="E214" s="17">
        <v>93</v>
      </c>
      <c r="F214" s="17">
        <v>91</v>
      </c>
      <c r="G214" s="17">
        <v>85</v>
      </c>
      <c r="H214" s="17"/>
      <c r="I214" s="17"/>
      <c r="J214" s="17"/>
      <c r="K214" s="17"/>
      <c r="L214" s="17"/>
      <c r="M214" s="17">
        <f t="shared" si="34"/>
        <v>451</v>
      </c>
      <c r="N214" s="17">
        <f t="shared" si="33"/>
        <v>90.2</v>
      </c>
      <c r="O214" s="39"/>
    </row>
    <row r="215" spans="1:15" ht="12.75" customHeight="1">
      <c r="A215" s="16" t="s">
        <v>119</v>
      </c>
      <c r="B215" s="18">
        <v>88.2</v>
      </c>
      <c r="C215" s="17">
        <v>91</v>
      </c>
      <c r="D215" s="26">
        <v>94</v>
      </c>
      <c r="E215" s="17">
        <v>93</v>
      </c>
      <c r="F215" s="17">
        <v>91</v>
      </c>
      <c r="G215" s="17">
        <v>89</v>
      </c>
      <c r="H215" s="17"/>
      <c r="I215" s="17"/>
      <c r="J215" s="17"/>
      <c r="K215" s="17"/>
      <c r="L215" s="17"/>
      <c r="M215" s="17">
        <f t="shared" si="34"/>
        <v>458</v>
      </c>
      <c r="N215" s="17">
        <f t="shared" si="33"/>
        <v>91.6</v>
      </c>
      <c r="O215" s="39"/>
    </row>
    <row r="216" spans="1:15" ht="12.75" customHeight="1">
      <c r="A216" s="16" t="s">
        <v>120</v>
      </c>
      <c r="B216" s="18">
        <v>88</v>
      </c>
      <c r="C216" s="17">
        <v>90</v>
      </c>
      <c r="D216" s="26">
        <v>94</v>
      </c>
      <c r="E216" s="17">
        <v>91</v>
      </c>
      <c r="F216" s="17">
        <v>92</v>
      </c>
      <c r="G216" s="17">
        <v>88</v>
      </c>
      <c r="H216" s="17"/>
      <c r="I216" s="17"/>
      <c r="J216" s="17"/>
      <c r="K216" s="17"/>
      <c r="L216" s="17"/>
      <c r="M216" s="17">
        <f t="shared" si="34"/>
        <v>455</v>
      </c>
      <c r="N216" s="17">
        <f t="shared" si="33"/>
        <v>91</v>
      </c>
      <c r="O216" s="39"/>
    </row>
    <row r="217" spans="1:15" ht="12.75" customHeight="1">
      <c r="A217" s="16" t="s">
        <v>159</v>
      </c>
      <c r="B217" s="18">
        <v>84.3</v>
      </c>
      <c r="C217" s="17"/>
      <c r="D217" s="26"/>
      <c r="E217" s="17">
        <v>89</v>
      </c>
      <c r="F217" s="17">
        <v>91</v>
      </c>
      <c r="G217" s="17">
        <v>80</v>
      </c>
      <c r="H217" s="17"/>
      <c r="I217" s="17"/>
      <c r="J217" s="17"/>
      <c r="K217" s="17"/>
      <c r="L217" s="17"/>
      <c r="M217" s="17">
        <f t="shared" si="34"/>
        <v>260</v>
      </c>
      <c r="N217" s="17">
        <f t="shared" si="33"/>
        <v>86.66666666666667</v>
      </c>
      <c r="O217" s="39"/>
    </row>
    <row r="218" spans="1:15" ht="12.75" customHeight="1">
      <c r="A218" s="6"/>
      <c r="B218" s="18">
        <f>SUM(B213:B217)</f>
        <v>441</v>
      </c>
      <c r="C218" s="17">
        <f>SUM(C213:C216)</f>
        <v>367</v>
      </c>
      <c r="D218" s="17">
        <f>SUM(D213:D216)</f>
        <v>373</v>
      </c>
      <c r="E218" s="17">
        <f>SUM(E213:E217)</f>
        <v>366</v>
      </c>
      <c r="F218" s="17">
        <f>SUM(F213:F217)</f>
        <v>365</v>
      </c>
      <c r="G218" s="17">
        <f>SUM(G213:G217)</f>
        <v>342</v>
      </c>
      <c r="H218" s="17">
        <f>SUM(H213:H216)</f>
        <v>0</v>
      </c>
      <c r="I218" s="17">
        <f>SUM(I213:I216)</f>
        <v>0</v>
      </c>
      <c r="J218" s="17">
        <f>SUM(J213:J216)</f>
        <v>0</v>
      </c>
      <c r="K218" s="17">
        <f>SUM(K213:K216)</f>
        <v>0</v>
      </c>
      <c r="L218" s="17">
        <f>SUM(L213:L216)</f>
        <v>0</v>
      </c>
      <c r="M218" s="17">
        <f t="shared" si="34"/>
        <v>1813</v>
      </c>
      <c r="N218" s="17"/>
      <c r="O218" s="39"/>
    </row>
    <row r="219" spans="1:15" ht="12.75" customHeight="1">
      <c r="A219" s="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39"/>
    </row>
    <row r="220" spans="1:15" ht="12.75" customHeight="1">
      <c r="A220" s="6"/>
      <c r="B220" s="17"/>
      <c r="C220" s="17"/>
      <c r="D220" s="22" t="s">
        <v>7</v>
      </c>
      <c r="E220" s="19" t="s">
        <v>8</v>
      </c>
      <c r="F220" s="19" t="s">
        <v>9</v>
      </c>
      <c r="G220" s="19" t="s">
        <v>10</v>
      </c>
      <c r="H220" s="19" t="s">
        <v>11</v>
      </c>
      <c r="I220" s="19" t="s">
        <v>12</v>
      </c>
      <c r="J220" s="17"/>
      <c r="K220" s="17"/>
      <c r="L220" s="17"/>
      <c r="M220" s="17"/>
      <c r="N220" s="17"/>
      <c r="O220" s="39"/>
    </row>
    <row r="221" spans="1:15" ht="12.75" customHeight="1">
      <c r="A221" s="15" t="str">
        <f>+A199</f>
        <v>Bodmin C</v>
      </c>
      <c r="B221" s="17"/>
      <c r="C221" s="17"/>
      <c r="D221" s="26">
        <f>+J186</f>
        <v>5</v>
      </c>
      <c r="E221" s="26">
        <v>3</v>
      </c>
      <c r="F221" s="26">
        <v>0</v>
      </c>
      <c r="G221" s="26">
        <v>2</v>
      </c>
      <c r="H221" s="26">
        <f>+E221*2+F221</f>
        <v>6</v>
      </c>
      <c r="I221" s="26">
        <f>+M204</f>
        <v>1838</v>
      </c>
      <c r="J221" s="17"/>
      <c r="K221" s="17"/>
      <c r="L221" s="17"/>
      <c r="M221" s="17"/>
      <c r="N221" s="17"/>
      <c r="O221" s="39"/>
    </row>
    <row r="222" spans="1:15" ht="12.75" customHeight="1">
      <c r="A222" s="15" t="str">
        <f>+A205</f>
        <v>City of Truro E</v>
      </c>
      <c r="B222" s="17"/>
      <c r="C222" s="17"/>
      <c r="D222" s="26">
        <f>+J186</f>
        <v>5</v>
      </c>
      <c r="E222" s="26">
        <v>3</v>
      </c>
      <c r="F222" s="26">
        <v>0</v>
      </c>
      <c r="G222" s="26">
        <v>2</v>
      </c>
      <c r="H222" s="26">
        <f>+E222*2+F222</f>
        <v>6</v>
      </c>
      <c r="I222" s="26">
        <f>+M211</f>
        <v>1822</v>
      </c>
      <c r="J222" s="17"/>
      <c r="K222" s="17"/>
      <c r="L222" s="17"/>
      <c r="M222" s="17"/>
      <c r="N222" s="17"/>
      <c r="O222" s="39"/>
    </row>
    <row r="223" spans="1:15" ht="12.75" customHeight="1">
      <c r="A223" s="15" t="str">
        <f>+A212</f>
        <v>Penzance &amp; St. Ives C</v>
      </c>
      <c r="B223" s="17"/>
      <c r="C223" s="17"/>
      <c r="D223" s="26">
        <f>+J186</f>
        <v>5</v>
      </c>
      <c r="E223" s="26">
        <v>2</v>
      </c>
      <c r="F223" s="26">
        <v>0</v>
      </c>
      <c r="G223" s="26">
        <v>3</v>
      </c>
      <c r="H223" s="26">
        <f>+E223*2+F223</f>
        <v>4</v>
      </c>
      <c r="I223" s="26">
        <f>+M218</f>
        <v>1813</v>
      </c>
      <c r="J223" s="17"/>
      <c r="K223" s="17"/>
      <c r="L223" s="17"/>
      <c r="M223" s="17"/>
      <c r="N223" s="17"/>
      <c r="O223" s="39"/>
    </row>
    <row r="224" spans="1:15" ht="12.75" customHeight="1">
      <c r="A224" s="15" t="str">
        <f>+A193</f>
        <v>Polperro</v>
      </c>
      <c r="B224" s="17"/>
      <c r="C224" s="17"/>
      <c r="D224" s="26">
        <f>+J186</f>
        <v>5</v>
      </c>
      <c r="E224" s="26">
        <v>2</v>
      </c>
      <c r="F224" s="26">
        <v>0</v>
      </c>
      <c r="G224" s="26">
        <v>3</v>
      </c>
      <c r="H224" s="26">
        <f>+E224*2+F224</f>
        <v>4</v>
      </c>
      <c r="I224" s="26">
        <f>+M198</f>
        <v>1569</v>
      </c>
      <c r="J224" s="17"/>
      <c r="K224" s="17"/>
      <c r="L224" s="17"/>
      <c r="M224" s="17"/>
      <c r="N224" s="17"/>
      <c r="O224" s="39"/>
    </row>
    <row r="225" spans="1:15" ht="12.75" customHeight="1">
      <c r="A225" s="50"/>
      <c r="B225" s="76"/>
      <c r="C225" s="56"/>
      <c r="D225" s="55"/>
      <c r="E225" s="55"/>
      <c r="F225" s="54"/>
      <c r="G225" s="39"/>
      <c r="H225" s="52"/>
      <c r="I225" s="39"/>
      <c r="J225" s="50"/>
      <c r="K225" s="60"/>
      <c r="L225" s="61"/>
      <c r="M225" s="61"/>
      <c r="N225" s="54"/>
      <c r="O225" s="39"/>
    </row>
    <row r="226" spans="10:15" ht="12.75" customHeight="1">
      <c r="J226" s="50"/>
      <c r="K226" s="39"/>
      <c r="L226" s="50"/>
      <c r="M226" s="50"/>
      <c r="N226" s="50"/>
      <c r="O226" s="39"/>
    </row>
    <row r="227" spans="1:15" ht="12.75" customHeight="1">
      <c r="A227" s="8"/>
      <c r="B227" s="8"/>
      <c r="E227" s="48" t="s">
        <v>5</v>
      </c>
      <c r="O227" s="39"/>
    </row>
    <row r="228" spans="1:15" ht="12.75" customHeight="1">
      <c r="A228" s="8"/>
      <c r="B228" s="8"/>
      <c r="F228" s="48" t="s">
        <v>6</v>
      </c>
      <c r="O228" s="39"/>
    </row>
    <row r="229" spans="5:15" ht="12.75" customHeight="1">
      <c r="E229" s="1"/>
      <c r="G229" s="48" t="s">
        <v>4</v>
      </c>
      <c r="O229" s="39"/>
    </row>
    <row r="230" spans="7:15" ht="12.75" customHeight="1">
      <c r="G230" s="48" t="s">
        <v>38</v>
      </c>
      <c r="O230" s="39"/>
    </row>
    <row r="231" spans="1:15" ht="12.75" customHeight="1">
      <c r="A231" s="85" t="s">
        <v>147</v>
      </c>
      <c r="F231" s="48" t="s">
        <v>23</v>
      </c>
      <c r="J231" s="13">
        <v>6</v>
      </c>
      <c r="O231" s="39"/>
    </row>
    <row r="232" spans="1:15" ht="12.75" customHeight="1">
      <c r="A232" s="100" t="s">
        <v>160</v>
      </c>
      <c r="D232" s="4"/>
      <c r="E232" s="4"/>
      <c r="F232" s="2"/>
      <c r="O232" s="39"/>
    </row>
    <row r="233" spans="1:15" ht="12.75" customHeight="1">
      <c r="A233" s="2"/>
      <c r="B233" s="32" t="str">
        <f>+A238</f>
        <v>Polperro</v>
      </c>
      <c r="C233" s="9"/>
      <c r="D233" s="4"/>
      <c r="E233" s="4"/>
      <c r="F233" s="13">
        <f>+H243</f>
        <v>278</v>
      </c>
      <c r="H233" s="48" t="s">
        <v>151</v>
      </c>
      <c r="J233" s="2" t="str">
        <f>+A244</f>
        <v>Bodmin C</v>
      </c>
      <c r="K233" s="11"/>
      <c r="L233" s="7"/>
      <c r="M233" s="7"/>
      <c r="N233" s="13">
        <f>+H249</f>
        <v>368</v>
      </c>
      <c r="O233" s="39"/>
    </row>
    <row r="234" spans="1:15" ht="12.75" customHeight="1">
      <c r="A234" s="2"/>
      <c r="B234" s="2"/>
      <c r="C234" s="10"/>
      <c r="D234" s="4"/>
      <c r="E234" s="4"/>
      <c r="F234" s="2"/>
      <c r="H234" s="10"/>
      <c r="I234" s="2"/>
      <c r="J234" s="2"/>
      <c r="L234" s="2"/>
      <c r="M234" s="2"/>
      <c r="N234" s="2"/>
      <c r="O234" s="39"/>
    </row>
    <row r="235" spans="1:15" ht="12.75" customHeight="1">
      <c r="A235" s="6"/>
      <c r="B235" s="10" t="str">
        <f>+A250</f>
        <v>City of Truro E</v>
      </c>
      <c r="D235" s="5"/>
      <c r="E235" s="5"/>
      <c r="F235" s="13">
        <f>+H256</f>
        <v>365</v>
      </c>
      <c r="H235" s="48" t="s">
        <v>150</v>
      </c>
      <c r="J235" s="2" t="str">
        <f>+A257</f>
        <v>Penzance &amp; St. Ives C</v>
      </c>
      <c r="L235" s="2"/>
      <c r="M235" s="2"/>
      <c r="N235" s="13">
        <f>+H263</f>
        <v>349</v>
      </c>
      <c r="O235" s="39"/>
    </row>
    <row r="236" spans="1:15" ht="12.75" customHeight="1">
      <c r="A236" s="6"/>
      <c r="B236" s="6"/>
      <c r="C236" s="11"/>
      <c r="D236" s="7"/>
      <c r="E236" s="7"/>
      <c r="F236" s="5"/>
      <c r="G236" s="5"/>
      <c r="H236" s="12"/>
      <c r="I236" s="5"/>
      <c r="J236" s="5"/>
      <c r="K236" s="5"/>
      <c r="L236" s="5"/>
      <c r="M236" s="5"/>
      <c r="N236" s="5"/>
      <c r="O236" s="39"/>
    </row>
    <row r="237" spans="1:15" ht="12.75" customHeight="1">
      <c r="A237" s="16"/>
      <c r="B237" s="4" t="s">
        <v>1</v>
      </c>
      <c r="C237" s="10" t="s">
        <v>3</v>
      </c>
      <c r="D237" s="7"/>
      <c r="E237" s="7"/>
      <c r="F237" s="5"/>
      <c r="G237" s="5"/>
      <c r="H237" s="12"/>
      <c r="I237" s="5"/>
      <c r="J237" s="5"/>
      <c r="K237" s="5"/>
      <c r="L237" s="5"/>
      <c r="M237" s="5"/>
      <c r="N237" s="5"/>
      <c r="O237" s="39"/>
    </row>
    <row r="238" spans="1:15" ht="12.75" customHeight="1">
      <c r="A238" s="29" t="s">
        <v>36</v>
      </c>
      <c r="B238" s="4" t="s">
        <v>0</v>
      </c>
      <c r="C238" s="7">
        <v>1</v>
      </c>
      <c r="D238" s="7">
        <v>2</v>
      </c>
      <c r="E238" s="7">
        <v>3</v>
      </c>
      <c r="F238" s="7">
        <v>4</v>
      </c>
      <c r="G238" s="7">
        <v>5</v>
      </c>
      <c r="H238" s="7">
        <v>6</v>
      </c>
      <c r="I238" s="7">
        <v>7</v>
      </c>
      <c r="J238" s="7">
        <v>8</v>
      </c>
      <c r="K238" s="7">
        <v>9</v>
      </c>
      <c r="L238" s="7">
        <v>10</v>
      </c>
      <c r="M238" s="14" t="s">
        <v>2</v>
      </c>
      <c r="N238" s="14" t="s">
        <v>0</v>
      </c>
      <c r="O238" s="39"/>
    </row>
    <row r="239" spans="1:15" ht="12.75" customHeight="1">
      <c r="A239" s="16" t="s">
        <v>113</v>
      </c>
      <c r="B239" s="17">
        <v>95.6</v>
      </c>
      <c r="C239" s="17">
        <v>96</v>
      </c>
      <c r="D239" s="17">
        <v>93</v>
      </c>
      <c r="E239" s="17">
        <v>97</v>
      </c>
      <c r="F239" s="17">
        <v>98</v>
      </c>
      <c r="G239" s="17"/>
      <c r="H239" s="17">
        <v>94</v>
      </c>
      <c r="I239" s="17"/>
      <c r="J239" s="17"/>
      <c r="K239" s="17"/>
      <c r="L239" s="17"/>
      <c r="M239" s="17">
        <f>SUM(C239:L239)</f>
        <v>478</v>
      </c>
      <c r="N239" s="17">
        <f>IF(COUNT(C239:L239),AVERAGE(C239:L239)," ")</f>
        <v>95.6</v>
      </c>
      <c r="O239" s="39"/>
    </row>
    <row r="240" spans="1:15" ht="12.75" customHeight="1">
      <c r="A240" s="16" t="s">
        <v>114</v>
      </c>
      <c r="B240" s="18">
        <v>92.8</v>
      </c>
      <c r="C240" s="17"/>
      <c r="D240" s="17">
        <v>95</v>
      </c>
      <c r="E240" s="17">
        <v>92</v>
      </c>
      <c r="F240" s="17">
        <v>90</v>
      </c>
      <c r="G240" s="17">
        <v>92</v>
      </c>
      <c r="H240" s="17"/>
      <c r="I240" s="17"/>
      <c r="J240" s="17"/>
      <c r="K240" s="17"/>
      <c r="L240" s="17"/>
      <c r="M240" s="17">
        <f>SUM(C240:L240)</f>
        <v>369</v>
      </c>
      <c r="N240" s="17">
        <f>IF(COUNT(C240:L240),AVERAGE(C240:L240)," ")</f>
        <v>92.25</v>
      </c>
      <c r="O240" s="39"/>
    </row>
    <row r="241" spans="1:15" ht="12.75" customHeight="1">
      <c r="A241" s="16" t="s">
        <v>115</v>
      </c>
      <c r="B241" s="18">
        <v>91.6</v>
      </c>
      <c r="C241" s="17">
        <v>99</v>
      </c>
      <c r="D241" s="26">
        <v>91</v>
      </c>
      <c r="E241" s="26">
        <v>92</v>
      </c>
      <c r="F241" s="26">
        <v>91</v>
      </c>
      <c r="G241" s="26">
        <v>93</v>
      </c>
      <c r="H241" s="26">
        <v>94</v>
      </c>
      <c r="I241" s="26"/>
      <c r="J241" s="26"/>
      <c r="K241" s="26"/>
      <c r="L241" s="26"/>
      <c r="M241" s="17">
        <f>SUM(C241:L241)</f>
        <v>560</v>
      </c>
      <c r="N241" s="17">
        <f>IF(COUNT(C241:L241),AVERAGE(C241:L241)," ")</f>
        <v>93.33333333333333</v>
      </c>
      <c r="O241" s="39"/>
    </row>
    <row r="242" spans="1:15" ht="12.75" customHeight="1">
      <c r="A242" s="16" t="s">
        <v>116</v>
      </c>
      <c r="B242" s="18">
        <v>89</v>
      </c>
      <c r="C242" s="17"/>
      <c r="D242" s="26">
        <v>84</v>
      </c>
      <c r="E242" s="26">
        <v>92</v>
      </c>
      <c r="F242" s="26">
        <v>89</v>
      </c>
      <c r="G242" s="26">
        <v>85</v>
      </c>
      <c r="H242" s="26">
        <v>90</v>
      </c>
      <c r="I242" s="26"/>
      <c r="J242" s="26"/>
      <c r="K242" s="26"/>
      <c r="L242" s="26"/>
      <c r="M242" s="17">
        <f>SUM(C242:L242)</f>
        <v>440</v>
      </c>
      <c r="N242" s="17">
        <f>IF(COUNT(C242:L242),AVERAGE(C242:L242)," ")</f>
        <v>88</v>
      </c>
      <c r="O242" s="39"/>
    </row>
    <row r="243" spans="1:15" ht="12.75" customHeight="1">
      <c r="A243" s="16"/>
      <c r="B243" s="17">
        <f aca="true" t="shared" si="35" ref="B243:L243">SUM(B239:B242)</f>
        <v>369</v>
      </c>
      <c r="C243" s="17">
        <f t="shared" si="35"/>
        <v>195</v>
      </c>
      <c r="D243" s="17">
        <f t="shared" si="35"/>
        <v>363</v>
      </c>
      <c r="E243" s="17">
        <f t="shared" si="35"/>
        <v>373</v>
      </c>
      <c r="F243" s="17">
        <f t="shared" si="35"/>
        <v>368</v>
      </c>
      <c r="G243" s="17">
        <f t="shared" si="35"/>
        <v>270</v>
      </c>
      <c r="H243" s="17">
        <f t="shared" si="35"/>
        <v>278</v>
      </c>
      <c r="I243" s="17">
        <f t="shared" si="35"/>
        <v>0</v>
      </c>
      <c r="J243" s="17">
        <f t="shared" si="35"/>
        <v>0</v>
      </c>
      <c r="K243" s="17">
        <f t="shared" si="35"/>
        <v>0</v>
      </c>
      <c r="L243" s="17">
        <f t="shared" si="35"/>
        <v>0</v>
      </c>
      <c r="M243" s="17">
        <f>SUM(C243:L243)</f>
        <v>1847</v>
      </c>
      <c r="N243" s="17"/>
      <c r="O243" s="39"/>
    </row>
    <row r="244" spans="1:15" ht="12.75" customHeight="1">
      <c r="A244" s="29" t="s">
        <v>112</v>
      </c>
      <c r="B244" s="6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 t="str">
        <f>IF(COUNT(C244:L244),AVERAGE(C244:L244)," ")</f>
        <v> </v>
      </c>
      <c r="O244" s="39"/>
    </row>
    <row r="245" spans="1:15" ht="12.75" customHeight="1">
      <c r="A245" s="16" t="s">
        <v>125</v>
      </c>
      <c r="B245" s="18">
        <v>92.7</v>
      </c>
      <c r="C245" s="84">
        <v>91</v>
      </c>
      <c r="D245" s="17">
        <v>95</v>
      </c>
      <c r="E245" s="17">
        <v>93</v>
      </c>
      <c r="F245" s="17">
        <v>91</v>
      </c>
      <c r="G245" s="17">
        <v>98</v>
      </c>
      <c r="H245" s="17">
        <v>96</v>
      </c>
      <c r="I245" s="17"/>
      <c r="J245" s="17"/>
      <c r="K245" s="17"/>
      <c r="L245" s="17"/>
      <c r="M245" s="17">
        <f>SUM(C245:L245)</f>
        <v>564</v>
      </c>
      <c r="N245" s="17">
        <f>IF(COUNT(C245:L245),AVERAGE(C245:L245)," ")</f>
        <v>94</v>
      </c>
      <c r="O245" s="39"/>
    </row>
    <row r="246" spans="1:15" ht="12.75" customHeight="1">
      <c r="A246" s="16" t="s">
        <v>126</v>
      </c>
      <c r="B246" s="18">
        <v>92.2</v>
      </c>
      <c r="C246" s="17">
        <v>94</v>
      </c>
      <c r="D246" s="17">
        <v>91</v>
      </c>
      <c r="E246" s="17">
        <v>92</v>
      </c>
      <c r="F246" s="17">
        <v>96</v>
      </c>
      <c r="G246" s="17">
        <v>94</v>
      </c>
      <c r="H246" s="17">
        <v>91</v>
      </c>
      <c r="I246" s="17"/>
      <c r="J246" s="17"/>
      <c r="K246" s="17"/>
      <c r="L246" s="17"/>
      <c r="M246" s="17">
        <f>SUM(C246:L246)</f>
        <v>558</v>
      </c>
      <c r="N246" s="17">
        <f>IF(COUNT(C246:L246),AVERAGE(C246:L246)," ")</f>
        <v>93</v>
      </c>
      <c r="O246" s="39"/>
    </row>
    <row r="247" spans="1:15" ht="12.75" customHeight="1">
      <c r="A247" s="16" t="s">
        <v>127</v>
      </c>
      <c r="B247" s="18">
        <v>91.4</v>
      </c>
      <c r="C247" s="17">
        <v>93</v>
      </c>
      <c r="D247" s="26">
        <v>92</v>
      </c>
      <c r="E247" s="26">
        <v>95</v>
      </c>
      <c r="F247" s="26">
        <v>90</v>
      </c>
      <c r="G247" s="26">
        <v>93</v>
      </c>
      <c r="H247" s="26">
        <v>93</v>
      </c>
      <c r="I247" s="26"/>
      <c r="J247" s="26"/>
      <c r="K247" s="26"/>
      <c r="L247" s="26"/>
      <c r="M247" s="17">
        <f>SUM(C247:L247)</f>
        <v>556</v>
      </c>
      <c r="N247" s="17">
        <f>IF(COUNT(C247:L247),AVERAGE(C247:L247)," ")</f>
        <v>92.66666666666667</v>
      </c>
      <c r="O247" s="39"/>
    </row>
    <row r="248" spans="1:15" ht="12.75" customHeight="1">
      <c r="A248" s="16" t="s">
        <v>128</v>
      </c>
      <c r="B248" s="31">
        <v>88.7</v>
      </c>
      <c r="C248" s="17">
        <v>85</v>
      </c>
      <c r="D248" s="26">
        <v>87</v>
      </c>
      <c r="E248" s="26">
        <v>89</v>
      </c>
      <c r="F248" s="26">
        <v>89</v>
      </c>
      <c r="G248" s="26">
        <v>90</v>
      </c>
      <c r="H248" s="26">
        <v>88</v>
      </c>
      <c r="I248" s="26"/>
      <c r="J248" s="26"/>
      <c r="K248" s="26"/>
      <c r="L248" s="26"/>
      <c r="M248" s="17">
        <f>SUM(C248:L248)</f>
        <v>528</v>
      </c>
      <c r="N248" s="17">
        <f>IF(COUNT(C248:L248),AVERAGE(C248:L248)," ")</f>
        <v>88</v>
      </c>
      <c r="O248" s="39"/>
    </row>
    <row r="249" spans="2:15" ht="12.75" customHeight="1">
      <c r="B249" s="83">
        <f aca="true" t="shared" si="36" ref="B249:L249">SUM(B245:B248)</f>
        <v>365</v>
      </c>
      <c r="C249" s="17">
        <f t="shared" si="36"/>
        <v>363</v>
      </c>
      <c r="D249" s="17">
        <f t="shared" si="36"/>
        <v>365</v>
      </c>
      <c r="E249" s="17">
        <f t="shared" si="36"/>
        <v>369</v>
      </c>
      <c r="F249" s="17">
        <f t="shared" si="36"/>
        <v>366</v>
      </c>
      <c r="G249" s="17">
        <f t="shared" si="36"/>
        <v>375</v>
      </c>
      <c r="H249" s="17">
        <f t="shared" si="36"/>
        <v>368</v>
      </c>
      <c r="I249" s="17">
        <f t="shared" si="36"/>
        <v>0</v>
      </c>
      <c r="J249" s="17">
        <f t="shared" si="36"/>
        <v>0</v>
      </c>
      <c r="K249" s="17">
        <f t="shared" si="36"/>
        <v>0</v>
      </c>
      <c r="L249" s="17">
        <f t="shared" si="36"/>
        <v>0</v>
      </c>
      <c r="M249" s="17">
        <f>SUM(C249:L249)</f>
        <v>2206</v>
      </c>
      <c r="N249" s="17"/>
      <c r="O249" s="39"/>
    </row>
    <row r="250" spans="1:15" ht="12.75" customHeight="1">
      <c r="A250" s="29" t="s">
        <v>32</v>
      </c>
      <c r="B250" s="19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 t="str">
        <f aca="true" t="shared" si="37" ref="N250:N255">IF(COUNT(C250:L250),AVERAGE(C250:L250)," ")</f>
        <v> </v>
      </c>
      <c r="O250" s="39"/>
    </row>
    <row r="251" spans="1:15" ht="12.75" customHeight="1">
      <c r="A251" s="16" t="s">
        <v>121</v>
      </c>
      <c r="B251" s="18">
        <v>93</v>
      </c>
      <c r="C251" s="17">
        <v>89</v>
      </c>
      <c r="D251" s="17">
        <v>97</v>
      </c>
      <c r="E251" s="17">
        <v>95</v>
      </c>
      <c r="F251" s="17">
        <v>96</v>
      </c>
      <c r="G251" s="17">
        <v>86</v>
      </c>
      <c r="H251" s="17">
        <v>89</v>
      </c>
      <c r="I251" s="17"/>
      <c r="J251" s="17"/>
      <c r="K251" s="17"/>
      <c r="L251" s="17"/>
      <c r="M251" s="17">
        <f aca="true" t="shared" si="38" ref="M251:M256">SUM(C251:L251)</f>
        <v>552</v>
      </c>
      <c r="N251" s="17">
        <f t="shared" si="37"/>
        <v>92</v>
      </c>
      <c r="O251" s="39"/>
    </row>
    <row r="252" spans="1:15" ht="12.75" customHeight="1">
      <c r="A252" s="16" t="s">
        <v>122</v>
      </c>
      <c r="B252" s="18">
        <v>91</v>
      </c>
      <c r="C252" s="17">
        <v>91</v>
      </c>
      <c r="D252" s="17">
        <v>94</v>
      </c>
      <c r="E252" s="17">
        <v>93</v>
      </c>
      <c r="F252" s="17">
        <v>83</v>
      </c>
      <c r="G252" s="17">
        <v>92</v>
      </c>
      <c r="H252" s="17">
        <v>94</v>
      </c>
      <c r="I252" s="17"/>
      <c r="J252" s="17"/>
      <c r="K252" s="17"/>
      <c r="L252" s="17"/>
      <c r="M252" s="17">
        <f t="shared" si="38"/>
        <v>547</v>
      </c>
      <c r="N252" s="17">
        <f t="shared" si="37"/>
        <v>91.16666666666667</v>
      </c>
      <c r="O252" s="39"/>
    </row>
    <row r="253" spans="1:15" ht="12.75" customHeight="1">
      <c r="A253" s="16" t="s">
        <v>123</v>
      </c>
      <c r="B253" s="18">
        <v>91</v>
      </c>
      <c r="C253" s="17"/>
      <c r="D253" s="26">
        <v>89</v>
      </c>
      <c r="E253" s="26"/>
      <c r="F253" s="26"/>
      <c r="G253" s="26"/>
      <c r="H253" s="26"/>
      <c r="I253" s="26"/>
      <c r="J253" s="26"/>
      <c r="K253" s="26"/>
      <c r="L253" s="26"/>
      <c r="M253" s="17">
        <f t="shared" si="38"/>
        <v>89</v>
      </c>
      <c r="N253" s="17">
        <f t="shared" si="37"/>
        <v>89</v>
      </c>
      <c r="O253" s="39"/>
    </row>
    <row r="254" spans="1:15" ht="12.75" customHeight="1">
      <c r="A254" s="16" t="s">
        <v>124</v>
      </c>
      <c r="B254" s="18">
        <v>88</v>
      </c>
      <c r="C254" s="17">
        <v>89</v>
      </c>
      <c r="D254" s="26">
        <v>86</v>
      </c>
      <c r="E254" s="99">
        <v>91</v>
      </c>
      <c r="F254" s="26">
        <v>93</v>
      </c>
      <c r="G254" s="26">
        <v>89</v>
      </c>
      <c r="H254" s="26">
        <v>93</v>
      </c>
      <c r="I254" s="26"/>
      <c r="J254" s="26"/>
      <c r="K254" s="26"/>
      <c r="L254" s="26"/>
      <c r="M254" s="17">
        <f t="shared" si="38"/>
        <v>541</v>
      </c>
      <c r="N254" s="17">
        <f t="shared" si="37"/>
        <v>90.16666666666667</v>
      </c>
      <c r="O254" s="39"/>
    </row>
    <row r="255" spans="1:15" ht="12.75" customHeight="1">
      <c r="A255" s="16" t="s">
        <v>149</v>
      </c>
      <c r="B255" s="18">
        <v>83</v>
      </c>
      <c r="C255" s="17">
        <v>91</v>
      </c>
      <c r="D255" s="26"/>
      <c r="E255" s="26">
        <v>91</v>
      </c>
      <c r="F255" s="26">
        <v>93</v>
      </c>
      <c r="G255" s="26">
        <v>94</v>
      </c>
      <c r="H255" s="26">
        <v>89</v>
      </c>
      <c r="I255" s="26"/>
      <c r="J255" s="26"/>
      <c r="K255" s="26"/>
      <c r="L255" s="26"/>
      <c r="M255" s="17">
        <f t="shared" si="38"/>
        <v>458</v>
      </c>
      <c r="N255" s="17">
        <f t="shared" si="37"/>
        <v>91.6</v>
      </c>
      <c r="O255" s="39"/>
    </row>
    <row r="256" spans="1:15" ht="12.75" customHeight="1">
      <c r="A256" s="23"/>
      <c r="B256" s="31">
        <f aca="true" t="shared" si="39" ref="B256:L256">SUM(B251:B255)</f>
        <v>446</v>
      </c>
      <c r="C256" s="17">
        <f t="shared" si="39"/>
        <v>360</v>
      </c>
      <c r="D256" s="17">
        <f t="shared" si="39"/>
        <v>366</v>
      </c>
      <c r="E256" s="17">
        <f t="shared" si="39"/>
        <v>370</v>
      </c>
      <c r="F256" s="17">
        <f t="shared" si="39"/>
        <v>365</v>
      </c>
      <c r="G256" s="17">
        <f t="shared" si="39"/>
        <v>361</v>
      </c>
      <c r="H256" s="17">
        <f t="shared" si="39"/>
        <v>365</v>
      </c>
      <c r="I256" s="17">
        <f t="shared" si="39"/>
        <v>0</v>
      </c>
      <c r="J256" s="17">
        <f t="shared" si="39"/>
        <v>0</v>
      </c>
      <c r="K256" s="17">
        <f t="shared" si="39"/>
        <v>0</v>
      </c>
      <c r="L256" s="17">
        <f t="shared" si="39"/>
        <v>0</v>
      </c>
      <c r="M256" s="17">
        <f t="shared" si="38"/>
        <v>2187</v>
      </c>
      <c r="N256" s="17"/>
      <c r="O256" s="39"/>
    </row>
    <row r="257" spans="1:15" ht="12.75" customHeight="1">
      <c r="A257" s="29" t="s">
        <v>16</v>
      </c>
      <c r="B257" s="19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 t="str">
        <f aca="true" t="shared" si="40" ref="N257:N262">IF(COUNT(C257:L257),AVERAGE(C257:L257)," ")</f>
        <v> </v>
      </c>
      <c r="O257" s="39"/>
    </row>
    <row r="258" spans="1:15" ht="12.75" customHeight="1">
      <c r="A258" s="16" t="s">
        <v>117</v>
      </c>
      <c r="B258" s="36">
        <v>90.7</v>
      </c>
      <c r="C258" s="17">
        <v>94</v>
      </c>
      <c r="D258" s="17">
        <v>95</v>
      </c>
      <c r="E258" s="17"/>
      <c r="F258" s="17"/>
      <c r="G258" s="17"/>
      <c r="H258" s="17"/>
      <c r="I258" s="17"/>
      <c r="J258" s="17"/>
      <c r="K258" s="17"/>
      <c r="L258" s="17"/>
      <c r="M258" s="17">
        <f aca="true" t="shared" si="41" ref="M258:M263">SUM(C258:L258)</f>
        <v>189</v>
      </c>
      <c r="N258" s="17">
        <f t="shared" si="40"/>
        <v>94.5</v>
      </c>
      <c r="O258" s="39"/>
    </row>
    <row r="259" spans="1:15" ht="12.75" customHeight="1">
      <c r="A259" s="16" t="s">
        <v>118</v>
      </c>
      <c r="B259" s="18">
        <v>89.8</v>
      </c>
      <c r="C259" s="17">
        <v>92</v>
      </c>
      <c r="D259" s="17">
        <v>90</v>
      </c>
      <c r="E259" s="17">
        <v>93</v>
      </c>
      <c r="F259" s="17">
        <v>91</v>
      </c>
      <c r="G259" s="17">
        <v>85</v>
      </c>
      <c r="H259" s="17">
        <v>91</v>
      </c>
      <c r="I259" s="17"/>
      <c r="J259" s="17"/>
      <c r="K259" s="17"/>
      <c r="L259" s="17"/>
      <c r="M259" s="17">
        <f t="shared" si="41"/>
        <v>542</v>
      </c>
      <c r="N259" s="17">
        <f t="shared" si="40"/>
        <v>90.33333333333333</v>
      </c>
      <c r="O259" s="39"/>
    </row>
    <row r="260" spans="1:15" ht="12.75" customHeight="1">
      <c r="A260" s="16" t="s">
        <v>119</v>
      </c>
      <c r="B260" s="18">
        <v>88.2</v>
      </c>
      <c r="C260" s="17">
        <v>91</v>
      </c>
      <c r="D260" s="26">
        <v>94</v>
      </c>
      <c r="E260" s="17">
        <v>93</v>
      </c>
      <c r="F260" s="17">
        <v>91</v>
      </c>
      <c r="G260" s="17">
        <v>89</v>
      </c>
      <c r="H260" s="17">
        <v>91</v>
      </c>
      <c r="I260" s="17"/>
      <c r="J260" s="17"/>
      <c r="K260" s="17"/>
      <c r="L260" s="17"/>
      <c r="M260" s="17">
        <f t="shared" si="41"/>
        <v>549</v>
      </c>
      <c r="N260" s="17">
        <f t="shared" si="40"/>
        <v>91.5</v>
      </c>
      <c r="O260" s="39"/>
    </row>
    <row r="261" spans="1:15" ht="12.75" customHeight="1">
      <c r="A261" s="16" t="s">
        <v>120</v>
      </c>
      <c r="B261" s="18">
        <v>88</v>
      </c>
      <c r="C261" s="17">
        <v>90</v>
      </c>
      <c r="D261" s="26">
        <v>94</v>
      </c>
      <c r="E261" s="17">
        <v>91</v>
      </c>
      <c r="F261" s="17">
        <v>92</v>
      </c>
      <c r="G261" s="17">
        <v>88</v>
      </c>
      <c r="H261" s="17">
        <v>87</v>
      </c>
      <c r="I261" s="17"/>
      <c r="J261" s="17"/>
      <c r="K261" s="17"/>
      <c r="L261" s="17"/>
      <c r="M261" s="17">
        <f t="shared" si="41"/>
        <v>542</v>
      </c>
      <c r="N261" s="17">
        <f t="shared" si="40"/>
        <v>90.33333333333333</v>
      </c>
      <c r="O261" s="39"/>
    </row>
    <row r="262" spans="1:15" ht="12.75" customHeight="1">
      <c r="A262" s="16" t="s">
        <v>159</v>
      </c>
      <c r="B262" s="18">
        <v>84.3</v>
      </c>
      <c r="C262" s="17"/>
      <c r="D262" s="26"/>
      <c r="E262" s="17">
        <v>89</v>
      </c>
      <c r="F262" s="17">
        <v>91</v>
      </c>
      <c r="G262" s="17">
        <v>80</v>
      </c>
      <c r="H262" s="17">
        <v>80</v>
      </c>
      <c r="I262" s="17"/>
      <c r="J262" s="17"/>
      <c r="K262" s="17"/>
      <c r="L262" s="17"/>
      <c r="M262" s="17">
        <f t="shared" si="41"/>
        <v>340</v>
      </c>
      <c r="N262" s="17">
        <f t="shared" si="40"/>
        <v>85</v>
      </c>
      <c r="O262" s="39"/>
    </row>
    <row r="263" spans="1:15" ht="12.75" customHeight="1">
      <c r="A263" s="6"/>
      <c r="B263" s="18">
        <f>SUM(B258:B262)</f>
        <v>441</v>
      </c>
      <c r="C263" s="17">
        <f>SUM(C258:C261)</f>
        <v>367</v>
      </c>
      <c r="D263" s="17">
        <f>SUM(D258:D261)</f>
        <v>373</v>
      </c>
      <c r="E263" s="17">
        <f>SUM(E258:E262)</f>
        <v>366</v>
      </c>
      <c r="F263" s="17">
        <f>SUM(F258:F262)</f>
        <v>365</v>
      </c>
      <c r="G263" s="17">
        <f>SUM(G258:G262)</f>
        <v>342</v>
      </c>
      <c r="H263" s="17">
        <f>SUM(H258:H262)</f>
        <v>349</v>
      </c>
      <c r="I263" s="17">
        <f>SUM(I258:I261)</f>
        <v>0</v>
      </c>
      <c r="J263" s="17">
        <f>SUM(J258:J261)</f>
        <v>0</v>
      </c>
      <c r="K263" s="17">
        <f>SUM(K258:K261)</f>
        <v>0</v>
      </c>
      <c r="L263" s="17">
        <f>SUM(L258:L261)</f>
        <v>0</v>
      </c>
      <c r="M263" s="17">
        <f t="shared" si="41"/>
        <v>2162</v>
      </c>
      <c r="N263" s="17"/>
      <c r="O263" s="39"/>
    </row>
    <row r="264" spans="1:15" ht="12.75" customHeight="1">
      <c r="A264" s="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39"/>
    </row>
    <row r="265" spans="1:15" ht="12.75" customHeight="1">
      <c r="A265" s="6"/>
      <c r="B265" s="17"/>
      <c r="C265" s="17"/>
      <c r="D265" s="22" t="s">
        <v>7</v>
      </c>
      <c r="E265" s="19" t="s">
        <v>8</v>
      </c>
      <c r="F265" s="19" t="s">
        <v>9</v>
      </c>
      <c r="G265" s="19" t="s">
        <v>10</v>
      </c>
      <c r="H265" s="19" t="s">
        <v>11</v>
      </c>
      <c r="I265" s="19" t="s">
        <v>12</v>
      </c>
      <c r="J265" s="17"/>
      <c r="K265" s="17"/>
      <c r="L265" s="17"/>
      <c r="M265" s="17"/>
      <c r="N265" s="17"/>
      <c r="O265" s="39"/>
    </row>
    <row r="266" spans="1:15" ht="12.75" customHeight="1">
      <c r="A266" s="15" t="str">
        <f>+A244</f>
        <v>Bodmin C</v>
      </c>
      <c r="B266" s="17"/>
      <c r="C266" s="17"/>
      <c r="D266" s="26">
        <f>+J231</f>
        <v>6</v>
      </c>
      <c r="E266" s="26">
        <v>4</v>
      </c>
      <c r="F266" s="26">
        <v>0</v>
      </c>
      <c r="G266" s="26">
        <v>2</v>
      </c>
      <c r="H266" s="26">
        <f>+E266*2+F266</f>
        <v>8</v>
      </c>
      <c r="I266" s="26">
        <f>+M249</f>
        <v>2206</v>
      </c>
      <c r="J266" s="17"/>
      <c r="K266" s="17"/>
      <c r="L266" s="17"/>
      <c r="M266" s="17"/>
      <c r="N266" s="17"/>
      <c r="O266" s="39"/>
    </row>
    <row r="267" spans="1:15" ht="12.75" customHeight="1">
      <c r="A267" s="15" t="str">
        <f>+A250</f>
        <v>City of Truro E</v>
      </c>
      <c r="B267" s="17"/>
      <c r="C267" s="17"/>
      <c r="D267" s="26">
        <f>+J231</f>
        <v>6</v>
      </c>
      <c r="E267" s="26">
        <v>4</v>
      </c>
      <c r="F267" s="26">
        <v>0</v>
      </c>
      <c r="G267" s="26">
        <v>2</v>
      </c>
      <c r="H267" s="26">
        <f>+E267*2+F267</f>
        <v>8</v>
      </c>
      <c r="I267" s="26">
        <f>+M256</f>
        <v>2187</v>
      </c>
      <c r="J267" s="17"/>
      <c r="K267" s="17"/>
      <c r="L267" s="17"/>
      <c r="M267" s="17"/>
      <c r="N267" s="17"/>
      <c r="O267" s="39"/>
    </row>
    <row r="268" spans="1:15" ht="12.75" customHeight="1">
      <c r="A268" s="15" t="str">
        <f>+A257</f>
        <v>Penzance &amp; St. Ives C</v>
      </c>
      <c r="B268" s="17"/>
      <c r="C268" s="17"/>
      <c r="D268" s="26">
        <f>+J231</f>
        <v>6</v>
      </c>
      <c r="E268" s="26">
        <v>2</v>
      </c>
      <c r="F268" s="26">
        <v>0</v>
      </c>
      <c r="G268" s="26">
        <v>4</v>
      </c>
      <c r="H268" s="26">
        <f>+E268*2+F268</f>
        <v>4</v>
      </c>
      <c r="I268" s="26">
        <f>+M263</f>
        <v>2162</v>
      </c>
      <c r="J268" s="17"/>
      <c r="K268" s="17"/>
      <c r="L268" s="17"/>
      <c r="M268" s="17"/>
      <c r="N268" s="17"/>
      <c r="O268" s="39"/>
    </row>
    <row r="269" spans="1:15" ht="12.75" customHeight="1">
      <c r="A269" s="15" t="str">
        <f>+A238</f>
        <v>Polperro</v>
      </c>
      <c r="B269" s="17"/>
      <c r="C269" s="17"/>
      <c r="D269" s="26">
        <f>+J231</f>
        <v>6</v>
      </c>
      <c r="E269" s="26">
        <v>2</v>
      </c>
      <c r="F269" s="26">
        <v>0</v>
      </c>
      <c r="G269" s="26">
        <v>4</v>
      </c>
      <c r="H269" s="26">
        <f>+E269*2+F269</f>
        <v>4</v>
      </c>
      <c r="I269" s="26">
        <f>+M243</f>
        <v>1847</v>
      </c>
      <c r="J269" s="17"/>
      <c r="K269" s="17"/>
      <c r="L269" s="17"/>
      <c r="M269" s="17"/>
      <c r="N269" s="17"/>
      <c r="O269" s="39"/>
    </row>
    <row r="270" spans="1:15" ht="12.75" customHeight="1">
      <c r="A270" s="59"/>
      <c r="B270" s="50"/>
      <c r="C270" s="60"/>
      <c r="D270" s="61"/>
      <c r="E270" s="61"/>
      <c r="F270" s="54"/>
      <c r="G270" s="39"/>
      <c r="H270" s="52"/>
      <c r="I270" s="39"/>
      <c r="J270" s="57"/>
      <c r="K270" s="39"/>
      <c r="L270" s="58"/>
      <c r="M270" s="58"/>
      <c r="N270" s="54"/>
      <c r="O270" s="39"/>
    </row>
    <row r="271" spans="1:15" ht="12.75" customHeight="1">
      <c r="A271" s="59"/>
      <c r="B271" s="59"/>
      <c r="C271" s="60"/>
      <c r="D271" s="61"/>
      <c r="E271" s="61"/>
      <c r="F271" s="58"/>
      <c r="G271" s="58"/>
      <c r="H271" s="62"/>
      <c r="I271" s="58"/>
      <c r="J271" s="58"/>
      <c r="K271" s="58"/>
      <c r="L271" s="58"/>
      <c r="M271" s="58"/>
      <c r="N271" s="58"/>
      <c r="O271" s="39"/>
    </row>
    <row r="272" spans="1:15" ht="12.75" customHeight="1">
      <c r="A272" s="8"/>
      <c r="B272" s="8"/>
      <c r="E272" s="48" t="s">
        <v>5</v>
      </c>
      <c r="O272" s="39"/>
    </row>
    <row r="273" spans="1:15" ht="12.75" customHeight="1">
      <c r="A273" s="8"/>
      <c r="B273" s="8"/>
      <c r="F273" s="48" t="s">
        <v>6</v>
      </c>
      <c r="O273" s="39"/>
    </row>
    <row r="274" spans="5:15" ht="12.75" customHeight="1">
      <c r="E274" s="1"/>
      <c r="G274" s="48" t="s">
        <v>4</v>
      </c>
      <c r="O274" s="39"/>
    </row>
    <row r="275" spans="7:15" ht="12.75" customHeight="1">
      <c r="G275" s="48" t="s">
        <v>38</v>
      </c>
      <c r="O275" s="39"/>
    </row>
    <row r="276" spans="1:15" ht="12.75" customHeight="1">
      <c r="A276" s="85" t="s">
        <v>147</v>
      </c>
      <c r="F276" s="48" t="s">
        <v>23</v>
      </c>
      <c r="J276" s="13">
        <v>7</v>
      </c>
      <c r="O276" s="39"/>
    </row>
    <row r="277" spans="1:15" ht="12.75" customHeight="1">
      <c r="A277" s="100" t="s">
        <v>160</v>
      </c>
      <c r="D277" s="4"/>
      <c r="E277" s="4"/>
      <c r="F277" s="2"/>
      <c r="O277" s="39"/>
    </row>
    <row r="278" spans="1:15" ht="12.75" customHeight="1">
      <c r="A278" s="2"/>
      <c r="B278" s="32" t="str">
        <f>+A283</f>
        <v>Polperro</v>
      </c>
      <c r="C278" s="9"/>
      <c r="D278" s="4"/>
      <c r="E278" s="4"/>
      <c r="F278" s="13">
        <f>+I288</f>
        <v>351</v>
      </c>
      <c r="H278" s="48" t="s">
        <v>151</v>
      </c>
      <c r="J278" s="2" t="str">
        <f>+A302</f>
        <v>Penzance &amp; St. Ives C</v>
      </c>
      <c r="L278" s="2"/>
      <c r="M278" s="2"/>
      <c r="N278" s="13">
        <f>+I308</f>
        <v>375</v>
      </c>
      <c r="O278" s="39"/>
    </row>
    <row r="279" spans="1:15" ht="12.75" customHeight="1">
      <c r="A279" s="2"/>
      <c r="B279" s="2"/>
      <c r="C279" s="10"/>
      <c r="D279" s="4"/>
      <c r="E279" s="4"/>
      <c r="F279" s="2"/>
      <c r="H279" s="10"/>
      <c r="I279" s="2"/>
      <c r="J279" s="2"/>
      <c r="L279" s="2"/>
      <c r="M279" s="2"/>
      <c r="N279" s="2"/>
      <c r="O279" s="39"/>
    </row>
    <row r="280" spans="1:15" ht="12.75" customHeight="1">
      <c r="A280" s="6"/>
      <c r="B280" s="2" t="str">
        <f>+A289</f>
        <v>Bodmin C</v>
      </c>
      <c r="C280" s="11"/>
      <c r="D280" s="7"/>
      <c r="E280" s="7"/>
      <c r="F280" s="13">
        <f>+I294</f>
        <v>358</v>
      </c>
      <c r="H280" s="48" t="s">
        <v>151</v>
      </c>
      <c r="J280" s="10" t="str">
        <f>+A295</f>
        <v>City of Truro E</v>
      </c>
      <c r="L280" s="5"/>
      <c r="M280" s="5"/>
      <c r="N280" s="13">
        <f>+I301</f>
        <v>366</v>
      </c>
      <c r="O280" s="39"/>
    </row>
    <row r="281" spans="1:15" ht="12.75" customHeight="1">
      <c r="A281" s="6"/>
      <c r="B281" s="6"/>
      <c r="C281" s="11"/>
      <c r="D281" s="7"/>
      <c r="E281" s="7"/>
      <c r="F281" s="5"/>
      <c r="G281" s="5"/>
      <c r="H281" s="12"/>
      <c r="I281" s="5"/>
      <c r="J281" s="5"/>
      <c r="K281" s="5"/>
      <c r="L281" s="5"/>
      <c r="M281" s="5"/>
      <c r="N281" s="5"/>
      <c r="O281" s="39"/>
    </row>
    <row r="282" spans="1:15" ht="12.75" customHeight="1">
      <c r="A282" s="16"/>
      <c r="B282" s="4" t="s">
        <v>1</v>
      </c>
      <c r="C282" s="10" t="s">
        <v>3</v>
      </c>
      <c r="D282" s="7"/>
      <c r="E282" s="7"/>
      <c r="F282" s="5"/>
      <c r="G282" s="5"/>
      <c r="H282" s="12"/>
      <c r="I282" s="5"/>
      <c r="J282" s="5"/>
      <c r="K282" s="5"/>
      <c r="L282" s="5"/>
      <c r="M282" s="5"/>
      <c r="N282" s="5"/>
      <c r="O282" s="39"/>
    </row>
    <row r="283" spans="1:15" ht="12.75" customHeight="1">
      <c r="A283" s="29" t="s">
        <v>36</v>
      </c>
      <c r="B283" s="4" t="s">
        <v>0</v>
      </c>
      <c r="C283" s="7">
        <v>1</v>
      </c>
      <c r="D283" s="7">
        <v>2</v>
      </c>
      <c r="E283" s="7">
        <v>3</v>
      </c>
      <c r="F283" s="7">
        <v>4</v>
      </c>
      <c r="G283" s="7">
        <v>5</v>
      </c>
      <c r="H283" s="7">
        <v>6</v>
      </c>
      <c r="I283" s="7">
        <v>7</v>
      </c>
      <c r="J283" s="7">
        <v>8</v>
      </c>
      <c r="K283" s="7">
        <v>9</v>
      </c>
      <c r="L283" s="7">
        <v>10</v>
      </c>
      <c r="M283" s="14" t="s">
        <v>2</v>
      </c>
      <c r="N283" s="14" t="s">
        <v>0</v>
      </c>
      <c r="O283" s="39"/>
    </row>
    <row r="284" spans="1:15" ht="12.75" customHeight="1">
      <c r="A284" s="16" t="s">
        <v>113</v>
      </c>
      <c r="B284" s="17">
        <v>95.6</v>
      </c>
      <c r="C284" s="17">
        <v>96</v>
      </c>
      <c r="D284" s="17">
        <v>93</v>
      </c>
      <c r="E284" s="17">
        <v>97</v>
      </c>
      <c r="F284" s="17">
        <v>98</v>
      </c>
      <c r="G284" s="17"/>
      <c r="H284" s="17">
        <v>94</v>
      </c>
      <c r="I284" s="17">
        <v>93</v>
      </c>
      <c r="J284" s="17"/>
      <c r="K284" s="17"/>
      <c r="L284" s="17"/>
      <c r="M284" s="17">
        <f>SUM(C284:L284)</f>
        <v>571</v>
      </c>
      <c r="N284" s="17">
        <f>IF(COUNT(C284:L284),AVERAGE(C284:L284)," ")</f>
        <v>95.16666666666667</v>
      </c>
      <c r="O284" s="39"/>
    </row>
    <row r="285" spans="1:15" ht="12.75" customHeight="1">
      <c r="A285" s="16" t="s">
        <v>114</v>
      </c>
      <c r="B285" s="18">
        <v>92.8</v>
      </c>
      <c r="C285" s="17"/>
      <c r="D285" s="17">
        <v>95</v>
      </c>
      <c r="E285" s="17">
        <v>92</v>
      </c>
      <c r="F285" s="17">
        <v>90</v>
      </c>
      <c r="G285" s="17">
        <v>92</v>
      </c>
      <c r="H285" s="17"/>
      <c r="I285" s="17">
        <v>85</v>
      </c>
      <c r="J285" s="17"/>
      <c r="K285" s="17"/>
      <c r="L285" s="17"/>
      <c r="M285" s="17">
        <f>SUM(C285:L285)</f>
        <v>454</v>
      </c>
      <c r="N285" s="17">
        <f>IF(COUNT(C285:L285),AVERAGE(C285:L285)," ")</f>
        <v>90.8</v>
      </c>
      <c r="O285" s="39"/>
    </row>
    <row r="286" spans="1:15" ht="12.75" customHeight="1">
      <c r="A286" s="16" t="s">
        <v>115</v>
      </c>
      <c r="B286" s="18">
        <v>91.6</v>
      </c>
      <c r="C286" s="17">
        <v>99</v>
      </c>
      <c r="D286" s="26">
        <v>91</v>
      </c>
      <c r="E286" s="26">
        <v>92</v>
      </c>
      <c r="F286" s="26">
        <v>91</v>
      </c>
      <c r="G286" s="26">
        <v>93</v>
      </c>
      <c r="H286" s="26">
        <v>94</v>
      </c>
      <c r="I286" s="26">
        <v>92</v>
      </c>
      <c r="J286" s="26"/>
      <c r="K286" s="26"/>
      <c r="L286" s="26"/>
      <c r="M286" s="17">
        <f>SUM(C286:L286)</f>
        <v>652</v>
      </c>
      <c r="N286" s="17">
        <f>IF(COUNT(C286:L286),AVERAGE(C286:L286)," ")</f>
        <v>93.14285714285714</v>
      </c>
      <c r="O286" s="39"/>
    </row>
    <row r="287" spans="1:15" ht="12.75" customHeight="1">
      <c r="A287" s="16" t="s">
        <v>116</v>
      </c>
      <c r="B287" s="18">
        <v>89</v>
      </c>
      <c r="C287" s="17"/>
      <c r="D287" s="26">
        <v>84</v>
      </c>
      <c r="E287" s="26">
        <v>92</v>
      </c>
      <c r="F287" s="26">
        <v>89</v>
      </c>
      <c r="G287" s="26">
        <v>85</v>
      </c>
      <c r="H287" s="26">
        <v>90</v>
      </c>
      <c r="I287" s="26">
        <v>81</v>
      </c>
      <c r="J287" s="26"/>
      <c r="K287" s="26"/>
      <c r="L287" s="26"/>
      <c r="M287" s="17">
        <f>SUM(C287:L287)</f>
        <v>521</v>
      </c>
      <c r="N287" s="17">
        <f>IF(COUNT(C287:L287),AVERAGE(C287:L287)," ")</f>
        <v>86.83333333333333</v>
      </c>
      <c r="O287" s="39"/>
    </row>
    <row r="288" spans="1:15" ht="12.75" customHeight="1">
      <c r="A288" s="16"/>
      <c r="B288" s="17">
        <f aca="true" t="shared" si="42" ref="B288:L288">SUM(B284:B287)</f>
        <v>369</v>
      </c>
      <c r="C288" s="17">
        <f t="shared" si="42"/>
        <v>195</v>
      </c>
      <c r="D288" s="17">
        <f t="shared" si="42"/>
        <v>363</v>
      </c>
      <c r="E288" s="17">
        <f t="shared" si="42"/>
        <v>373</v>
      </c>
      <c r="F288" s="17">
        <f t="shared" si="42"/>
        <v>368</v>
      </c>
      <c r="G288" s="17">
        <f t="shared" si="42"/>
        <v>270</v>
      </c>
      <c r="H288" s="17">
        <f t="shared" si="42"/>
        <v>278</v>
      </c>
      <c r="I288" s="17">
        <f t="shared" si="42"/>
        <v>351</v>
      </c>
      <c r="J288" s="17">
        <f t="shared" si="42"/>
        <v>0</v>
      </c>
      <c r="K288" s="17">
        <f t="shared" si="42"/>
        <v>0</v>
      </c>
      <c r="L288" s="17">
        <f t="shared" si="42"/>
        <v>0</v>
      </c>
      <c r="M288" s="17">
        <f>SUM(C288:L288)</f>
        <v>2198</v>
      </c>
      <c r="N288" s="17"/>
      <c r="O288" s="39"/>
    </row>
    <row r="289" spans="1:15" ht="12.75" customHeight="1">
      <c r="A289" s="29" t="s">
        <v>112</v>
      </c>
      <c r="B289" s="6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 t="str">
        <f>IF(COUNT(C289:L289),AVERAGE(C289:L289)," ")</f>
        <v> </v>
      </c>
      <c r="O289" s="39"/>
    </row>
    <row r="290" spans="1:15" ht="12.75" customHeight="1">
      <c r="A290" s="16" t="s">
        <v>125</v>
      </c>
      <c r="B290" s="18">
        <v>92.7</v>
      </c>
      <c r="C290" s="84">
        <v>91</v>
      </c>
      <c r="D290" s="17">
        <v>95</v>
      </c>
      <c r="E290" s="17">
        <v>93</v>
      </c>
      <c r="F290" s="17">
        <v>91</v>
      </c>
      <c r="G290" s="17">
        <v>98</v>
      </c>
      <c r="H290" s="17">
        <v>96</v>
      </c>
      <c r="I290" s="17">
        <v>92</v>
      </c>
      <c r="J290" s="17"/>
      <c r="K290" s="17"/>
      <c r="L290" s="17"/>
      <c r="M290" s="17">
        <f>SUM(C290:L290)</f>
        <v>656</v>
      </c>
      <c r="N290" s="17">
        <f>IF(COUNT(C290:L290),AVERAGE(C290:L290)," ")</f>
        <v>93.71428571428571</v>
      </c>
      <c r="O290" s="39"/>
    </row>
    <row r="291" spans="1:15" ht="12.75" customHeight="1">
      <c r="A291" s="16" t="s">
        <v>126</v>
      </c>
      <c r="B291" s="18">
        <v>92.2</v>
      </c>
      <c r="C291" s="17">
        <v>94</v>
      </c>
      <c r="D291" s="17">
        <v>91</v>
      </c>
      <c r="E291" s="17">
        <v>92</v>
      </c>
      <c r="F291" s="17">
        <v>96</v>
      </c>
      <c r="G291" s="17">
        <v>94</v>
      </c>
      <c r="H291" s="17">
        <v>91</v>
      </c>
      <c r="I291" s="17">
        <v>95</v>
      </c>
      <c r="J291" s="17"/>
      <c r="K291" s="17"/>
      <c r="L291" s="17"/>
      <c r="M291" s="17">
        <f>SUM(C291:L291)</f>
        <v>653</v>
      </c>
      <c r="N291" s="17">
        <f>IF(COUNT(C291:L291),AVERAGE(C291:L291)," ")</f>
        <v>93.28571428571429</v>
      </c>
      <c r="O291" s="39"/>
    </row>
    <row r="292" spans="1:15" ht="12.75" customHeight="1">
      <c r="A292" s="16" t="s">
        <v>127</v>
      </c>
      <c r="B292" s="18">
        <v>91.4</v>
      </c>
      <c r="C292" s="17">
        <v>93</v>
      </c>
      <c r="D292" s="26">
        <v>92</v>
      </c>
      <c r="E292" s="26">
        <v>95</v>
      </c>
      <c r="F292" s="26">
        <v>90</v>
      </c>
      <c r="G292" s="26">
        <v>93</v>
      </c>
      <c r="H292" s="26">
        <v>93</v>
      </c>
      <c r="I292" s="26">
        <v>90</v>
      </c>
      <c r="J292" s="26"/>
      <c r="K292" s="26"/>
      <c r="L292" s="26"/>
      <c r="M292" s="17">
        <f>SUM(C292:L292)</f>
        <v>646</v>
      </c>
      <c r="N292" s="17">
        <f>IF(COUNT(C292:L292),AVERAGE(C292:L292)," ")</f>
        <v>92.28571428571429</v>
      </c>
      <c r="O292" s="39"/>
    </row>
    <row r="293" spans="1:15" ht="12.75" customHeight="1">
      <c r="A293" s="16" t="s">
        <v>128</v>
      </c>
      <c r="B293" s="31">
        <v>88.7</v>
      </c>
      <c r="C293" s="17">
        <v>85</v>
      </c>
      <c r="D293" s="26">
        <v>87</v>
      </c>
      <c r="E293" s="26">
        <v>89</v>
      </c>
      <c r="F293" s="26">
        <v>89</v>
      </c>
      <c r="G293" s="26">
        <v>90</v>
      </c>
      <c r="H293" s="26">
        <v>88</v>
      </c>
      <c r="I293" s="26">
        <v>81</v>
      </c>
      <c r="J293" s="26"/>
      <c r="K293" s="26"/>
      <c r="L293" s="26"/>
      <c r="M293" s="17">
        <f>SUM(C293:L293)</f>
        <v>609</v>
      </c>
      <c r="N293" s="17">
        <f>IF(COUNT(C293:L293),AVERAGE(C293:L293)," ")</f>
        <v>87</v>
      </c>
      <c r="O293" s="39"/>
    </row>
    <row r="294" spans="2:15" ht="12.75" customHeight="1">
      <c r="B294" s="83">
        <f aca="true" t="shared" si="43" ref="B294:L294">SUM(B290:B293)</f>
        <v>365</v>
      </c>
      <c r="C294" s="17">
        <f t="shared" si="43"/>
        <v>363</v>
      </c>
      <c r="D294" s="17">
        <f t="shared" si="43"/>
        <v>365</v>
      </c>
      <c r="E294" s="17">
        <f t="shared" si="43"/>
        <v>369</v>
      </c>
      <c r="F294" s="17">
        <f t="shared" si="43"/>
        <v>366</v>
      </c>
      <c r="G294" s="17">
        <f t="shared" si="43"/>
        <v>375</v>
      </c>
      <c r="H294" s="17">
        <f t="shared" si="43"/>
        <v>368</v>
      </c>
      <c r="I294" s="17">
        <f t="shared" si="43"/>
        <v>358</v>
      </c>
      <c r="J294" s="17">
        <f t="shared" si="43"/>
        <v>0</v>
      </c>
      <c r="K294" s="17">
        <f t="shared" si="43"/>
        <v>0</v>
      </c>
      <c r="L294" s="17">
        <f t="shared" si="43"/>
        <v>0</v>
      </c>
      <c r="M294" s="17">
        <f>SUM(C294:L294)</f>
        <v>2564</v>
      </c>
      <c r="N294" s="17"/>
      <c r="O294" s="39"/>
    </row>
    <row r="295" spans="1:15" ht="12.75" customHeight="1">
      <c r="A295" s="29" t="s">
        <v>32</v>
      </c>
      <c r="B295" s="19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 t="str">
        <f aca="true" t="shared" si="44" ref="N295:N300">IF(COUNT(C295:L295),AVERAGE(C295:L295)," ")</f>
        <v> </v>
      </c>
      <c r="O295" s="39"/>
    </row>
    <row r="296" spans="1:15" ht="12.75" customHeight="1">
      <c r="A296" s="16" t="s">
        <v>121</v>
      </c>
      <c r="B296" s="18">
        <v>93</v>
      </c>
      <c r="C296" s="17">
        <v>89</v>
      </c>
      <c r="D296" s="17">
        <v>97</v>
      </c>
      <c r="E296" s="17">
        <v>95</v>
      </c>
      <c r="F296" s="17">
        <v>96</v>
      </c>
      <c r="G296" s="17">
        <v>86</v>
      </c>
      <c r="H296" s="17">
        <v>89</v>
      </c>
      <c r="I296" s="17">
        <v>86</v>
      </c>
      <c r="J296" s="17"/>
      <c r="K296" s="17"/>
      <c r="L296" s="17"/>
      <c r="M296" s="17">
        <f aca="true" t="shared" si="45" ref="M296:M301">SUM(C296:L296)</f>
        <v>638</v>
      </c>
      <c r="N296" s="17">
        <f t="shared" si="44"/>
        <v>91.14285714285714</v>
      </c>
      <c r="O296" s="39"/>
    </row>
    <row r="297" spans="1:15" ht="12.75" customHeight="1">
      <c r="A297" s="16" t="s">
        <v>122</v>
      </c>
      <c r="B297" s="18">
        <v>91</v>
      </c>
      <c r="C297" s="17">
        <v>91</v>
      </c>
      <c r="D297" s="17">
        <v>94</v>
      </c>
      <c r="E297" s="17">
        <v>93</v>
      </c>
      <c r="F297" s="17">
        <v>83</v>
      </c>
      <c r="G297" s="17">
        <v>92</v>
      </c>
      <c r="H297" s="17">
        <v>94</v>
      </c>
      <c r="I297" s="17">
        <v>96</v>
      </c>
      <c r="J297" s="17"/>
      <c r="K297" s="17"/>
      <c r="L297" s="17"/>
      <c r="M297" s="17">
        <f t="shared" si="45"/>
        <v>643</v>
      </c>
      <c r="N297" s="17">
        <f t="shared" si="44"/>
        <v>91.85714285714286</v>
      </c>
      <c r="O297" s="39"/>
    </row>
    <row r="298" spans="1:15" ht="12.75" customHeight="1">
      <c r="A298" s="16" t="s">
        <v>123</v>
      </c>
      <c r="B298" s="18">
        <v>91</v>
      </c>
      <c r="C298" s="17"/>
      <c r="D298" s="26">
        <v>89</v>
      </c>
      <c r="E298" s="26"/>
      <c r="F298" s="26"/>
      <c r="G298" s="26"/>
      <c r="H298" s="26"/>
      <c r="I298" s="26"/>
      <c r="J298" s="26"/>
      <c r="K298" s="26"/>
      <c r="L298" s="26"/>
      <c r="M298" s="17">
        <f t="shared" si="45"/>
        <v>89</v>
      </c>
      <c r="N298" s="17">
        <f t="shared" si="44"/>
        <v>89</v>
      </c>
      <c r="O298" s="39"/>
    </row>
    <row r="299" spans="1:15" ht="12.75" customHeight="1">
      <c r="A299" s="16" t="s">
        <v>124</v>
      </c>
      <c r="B299" s="18">
        <v>88</v>
      </c>
      <c r="C299" s="17">
        <v>89</v>
      </c>
      <c r="D299" s="26">
        <v>86</v>
      </c>
      <c r="E299" s="99">
        <v>91</v>
      </c>
      <c r="F299" s="26">
        <v>93</v>
      </c>
      <c r="G299" s="26">
        <v>89</v>
      </c>
      <c r="H299" s="26">
        <v>93</v>
      </c>
      <c r="I299" s="26">
        <v>93</v>
      </c>
      <c r="J299" s="26"/>
      <c r="K299" s="26"/>
      <c r="L299" s="26"/>
      <c r="M299" s="17">
        <f t="shared" si="45"/>
        <v>634</v>
      </c>
      <c r="N299" s="17">
        <f t="shared" si="44"/>
        <v>90.57142857142857</v>
      </c>
      <c r="O299" s="39"/>
    </row>
    <row r="300" spans="1:15" ht="12.75" customHeight="1">
      <c r="A300" s="16" t="s">
        <v>149</v>
      </c>
      <c r="B300" s="18">
        <v>83</v>
      </c>
      <c r="C300" s="17">
        <v>91</v>
      </c>
      <c r="D300" s="26"/>
      <c r="E300" s="26">
        <v>91</v>
      </c>
      <c r="F300" s="26">
        <v>93</v>
      </c>
      <c r="G300" s="26">
        <v>94</v>
      </c>
      <c r="H300" s="26">
        <v>89</v>
      </c>
      <c r="I300" s="26">
        <v>91</v>
      </c>
      <c r="J300" s="26"/>
      <c r="K300" s="26"/>
      <c r="L300" s="26"/>
      <c r="M300" s="17">
        <f t="shared" si="45"/>
        <v>549</v>
      </c>
      <c r="N300" s="17">
        <f t="shared" si="44"/>
        <v>91.5</v>
      </c>
      <c r="O300" s="39"/>
    </row>
    <row r="301" spans="1:15" ht="12.75" customHeight="1">
      <c r="A301" s="23"/>
      <c r="B301" s="31">
        <f aca="true" t="shared" si="46" ref="B301:L301">SUM(B296:B300)</f>
        <v>446</v>
      </c>
      <c r="C301" s="17">
        <f t="shared" si="46"/>
        <v>360</v>
      </c>
      <c r="D301" s="17">
        <f t="shared" si="46"/>
        <v>366</v>
      </c>
      <c r="E301" s="17">
        <f t="shared" si="46"/>
        <v>370</v>
      </c>
      <c r="F301" s="17">
        <f t="shared" si="46"/>
        <v>365</v>
      </c>
      <c r="G301" s="17">
        <f t="shared" si="46"/>
        <v>361</v>
      </c>
      <c r="H301" s="17">
        <f t="shared" si="46"/>
        <v>365</v>
      </c>
      <c r="I301" s="17">
        <f t="shared" si="46"/>
        <v>366</v>
      </c>
      <c r="J301" s="17">
        <f t="shared" si="46"/>
        <v>0</v>
      </c>
      <c r="K301" s="17">
        <f t="shared" si="46"/>
        <v>0</v>
      </c>
      <c r="L301" s="17">
        <f t="shared" si="46"/>
        <v>0</v>
      </c>
      <c r="M301" s="17">
        <f t="shared" si="45"/>
        <v>2553</v>
      </c>
      <c r="N301" s="17"/>
      <c r="O301" s="39"/>
    </row>
    <row r="302" spans="1:15" ht="12.75" customHeight="1">
      <c r="A302" s="29" t="s">
        <v>16</v>
      </c>
      <c r="B302" s="19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 t="str">
        <f aca="true" t="shared" si="47" ref="N302:N307">IF(COUNT(C302:L302),AVERAGE(C302:L302)," ")</f>
        <v> </v>
      </c>
      <c r="O302" s="39"/>
    </row>
    <row r="303" spans="1:15" ht="12.75" customHeight="1">
      <c r="A303" s="16" t="s">
        <v>117</v>
      </c>
      <c r="B303" s="36">
        <v>90.7</v>
      </c>
      <c r="C303" s="17">
        <v>94</v>
      </c>
      <c r="D303" s="17">
        <v>95</v>
      </c>
      <c r="E303" s="17"/>
      <c r="F303" s="17"/>
      <c r="G303" s="17"/>
      <c r="H303" s="17"/>
      <c r="I303" s="17"/>
      <c r="J303" s="17"/>
      <c r="K303" s="17"/>
      <c r="L303" s="17"/>
      <c r="M303" s="17">
        <f aca="true" t="shared" si="48" ref="M303:M308">SUM(C303:L303)</f>
        <v>189</v>
      </c>
      <c r="N303" s="17">
        <f t="shared" si="47"/>
        <v>94.5</v>
      </c>
      <c r="O303" s="39"/>
    </row>
    <row r="304" spans="1:15" ht="12.75" customHeight="1">
      <c r="A304" s="16" t="s">
        <v>118</v>
      </c>
      <c r="B304" s="18">
        <v>89.8</v>
      </c>
      <c r="C304" s="17">
        <v>92</v>
      </c>
      <c r="D304" s="17">
        <v>90</v>
      </c>
      <c r="E304" s="17">
        <v>93</v>
      </c>
      <c r="F304" s="17">
        <v>91</v>
      </c>
      <c r="G304" s="17">
        <v>85</v>
      </c>
      <c r="H304" s="17">
        <v>91</v>
      </c>
      <c r="I304" s="17">
        <v>94</v>
      </c>
      <c r="J304" s="17"/>
      <c r="K304" s="17"/>
      <c r="L304" s="17"/>
      <c r="M304" s="17">
        <f t="shared" si="48"/>
        <v>636</v>
      </c>
      <c r="N304" s="17">
        <f t="shared" si="47"/>
        <v>90.85714285714286</v>
      </c>
      <c r="O304" s="39"/>
    </row>
    <row r="305" spans="1:15" ht="12.75" customHeight="1">
      <c r="A305" s="16" t="s">
        <v>119</v>
      </c>
      <c r="B305" s="18">
        <v>88.2</v>
      </c>
      <c r="C305" s="17">
        <v>91</v>
      </c>
      <c r="D305" s="26">
        <v>94</v>
      </c>
      <c r="E305" s="17">
        <v>93</v>
      </c>
      <c r="F305" s="17">
        <v>91</v>
      </c>
      <c r="G305" s="17">
        <v>89</v>
      </c>
      <c r="H305" s="17">
        <v>91</v>
      </c>
      <c r="I305" s="17">
        <v>95</v>
      </c>
      <c r="J305" s="17"/>
      <c r="K305" s="17"/>
      <c r="L305" s="17"/>
      <c r="M305" s="17">
        <f t="shared" si="48"/>
        <v>644</v>
      </c>
      <c r="N305" s="17">
        <f t="shared" si="47"/>
        <v>92</v>
      </c>
      <c r="O305" s="39"/>
    </row>
    <row r="306" spans="1:15" ht="12.75" customHeight="1">
      <c r="A306" s="16" t="s">
        <v>120</v>
      </c>
      <c r="B306" s="18">
        <v>88</v>
      </c>
      <c r="C306" s="17">
        <v>90</v>
      </c>
      <c r="D306" s="26">
        <v>94</v>
      </c>
      <c r="E306" s="17">
        <v>91</v>
      </c>
      <c r="F306" s="17">
        <v>92</v>
      </c>
      <c r="G306" s="17">
        <v>88</v>
      </c>
      <c r="H306" s="17">
        <v>87</v>
      </c>
      <c r="I306" s="17">
        <v>93</v>
      </c>
      <c r="J306" s="17"/>
      <c r="K306" s="17"/>
      <c r="L306" s="17"/>
      <c r="M306" s="17">
        <f t="shared" si="48"/>
        <v>635</v>
      </c>
      <c r="N306" s="17">
        <f t="shared" si="47"/>
        <v>90.71428571428571</v>
      </c>
      <c r="O306" s="39"/>
    </row>
    <row r="307" spans="1:15" ht="12.75" customHeight="1">
      <c r="A307" s="16" t="s">
        <v>159</v>
      </c>
      <c r="B307" s="18">
        <v>84.3</v>
      </c>
      <c r="C307" s="17"/>
      <c r="D307" s="26"/>
      <c r="E307" s="17">
        <v>89</v>
      </c>
      <c r="F307" s="17">
        <v>91</v>
      </c>
      <c r="G307" s="17">
        <v>80</v>
      </c>
      <c r="H307" s="17">
        <v>80</v>
      </c>
      <c r="I307" s="17">
        <v>93</v>
      </c>
      <c r="J307" s="17"/>
      <c r="K307" s="17"/>
      <c r="L307" s="17"/>
      <c r="M307" s="17">
        <f t="shared" si="48"/>
        <v>433</v>
      </c>
      <c r="N307" s="17">
        <f t="shared" si="47"/>
        <v>86.6</v>
      </c>
      <c r="O307" s="39"/>
    </row>
    <row r="308" spans="1:15" ht="12.75" customHeight="1">
      <c r="A308" s="6"/>
      <c r="B308" s="18">
        <f>SUM(B303:B307)</f>
        <v>441</v>
      </c>
      <c r="C308" s="17">
        <f>SUM(C303:C306)</f>
        <v>367</v>
      </c>
      <c r="D308" s="17">
        <f>SUM(D303:D306)</f>
        <v>373</v>
      </c>
      <c r="E308" s="17">
        <f>SUM(E303:E307)</f>
        <v>366</v>
      </c>
      <c r="F308" s="17">
        <f>SUM(F303:F307)</f>
        <v>365</v>
      </c>
      <c r="G308" s="17">
        <f>SUM(G303:G307)</f>
        <v>342</v>
      </c>
      <c r="H308" s="17">
        <f>SUM(H303:H307)</f>
        <v>349</v>
      </c>
      <c r="I308" s="17">
        <f>SUM(I303:I307)</f>
        <v>375</v>
      </c>
      <c r="J308" s="17">
        <f>SUM(J303:J306)</f>
        <v>0</v>
      </c>
      <c r="K308" s="17">
        <f>SUM(K303:K306)</f>
        <v>0</v>
      </c>
      <c r="L308" s="17">
        <f>SUM(L303:L306)</f>
        <v>0</v>
      </c>
      <c r="M308" s="17">
        <f t="shared" si="48"/>
        <v>2537</v>
      </c>
      <c r="N308" s="17"/>
      <c r="O308" s="39"/>
    </row>
    <row r="309" spans="1:15" ht="12.75" customHeight="1">
      <c r="A309" s="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39"/>
    </row>
    <row r="310" spans="1:15" ht="12.75" customHeight="1">
      <c r="A310" s="6"/>
      <c r="B310" s="17"/>
      <c r="C310" s="17"/>
      <c r="D310" s="22" t="s">
        <v>7</v>
      </c>
      <c r="E310" s="19" t="s">
        <v>8</v>
      </c>
      <c r="F310" s="19" t="s">
        <v>9</v>
      </c>
      <c r="G310" s="19" t="s">
        <v>10</v>
      </c>
      <c r="H310" s="19" t="s">
        <v>11</v>
      </c>
      <c r="I310" s="19" t="s">
        <v>12</v>
      </c>
      <c r="J310" s="17"/>
      <c r="K310" s="17"/>
      <c r="L310" s="17"/>
      <c r="M310" s="17"/>
      <c r="N310" s="17"/>
      <c r="O310" s="39"/>
    </row>
    <row r="311" spans="1:15" ht="12.75" customHeight="1">
      <c r="A311" s="15" t="str">
        <f>+A295</f>
        <v>City of Truro E</v>
      </c>
      <c r="B311" s="17"/>
      <c r="C311" s="17"/>
      <c r="D311" s="26">
        <f>+J276</f>
        <v>7</v>
      </c>
      <c r="E311" s="26">
        <v>5</v>
      </c>
      <c r="F311" s="26">
        <v>0</v>
      </c>
      <c r="G311" s="26">
        <v>2</v>
      </c>
      <c r="H311" s="26">
        <f>+E311*2+F311</f>
        <v>10</v>
      </c>
      <c r="I311" s="26">
        <f>+M301</f>
        <v>2553</v>
      </c>
      <c r="J311" s="17"/>
      <c r="K311" s="17"/>
      <c r="L311" s="17"/>
      <c r="M311" s="17"/>
      <c r="N311" s="17"/>
      <c r="O311" s="39"/>
    </row>
    <row r="312" spans="1:15" ht="12.75" customHeight="1">
      <c r="A312" s="15" t="str">
        <f>+A289</f>
        <v>Bodmin C</v>
      </c>
      <c r="B312" s="17"/>
      <c r="C312" s="17"/>
      <c r="D312" s="26">
        <f>+J276</f>
        <v>7</v>
      </c>
      <c r="E312" s="26">
        <v>4</v>
      </c>
      <c r="F312" s="26">
        <v>0</v>
      </c>
      <c r="G312" s="26">
        <v>3</v>
      </c>
      <c r="H312" s="26">
        <f>+E312*2+F312</f>
        <v>8</v>
      </c>
      <c r="I312" s="26">
        <f>+M294</f>
        <v>2564</v>
      </c>
      <c r="J312" s="17"/>
      <c r="K312" s="17"/>
      <c r="L312" s="17"/>
      <c r="M312" s="17"/>
      <c r="N312" s="17"/>
      <c r="O312" s="39"/>
    </row>
    <row r="313" spans="1:15" ht="12.75" customHeight="1">
      <c r="A313" s="15" t="str">
        <f>+A302</f>
        <v>Penzance &amp; St. Ives C</v>
      </c>
      <c r="B313" s="17"/>
      <c r="C313" s="17"/>
      <c r="D313" s="26">
        <f>+J276</f>
        <v>7</v>
      </c>
      <c r="E313" s="26">
        <v>3</v>
      </c>
      <c r="F313" s="26">
        <v>0</v>
      </c>
      <c r="G313" s="26">
        <v>4</v>
      </c>
      <c r="H313" s="26">
        <f>+E313*2+F313</f>
        <v>6</v>
      </c>
      <c r="I313" s="26">
        <f>+M308</f>
        <v>2537</v>
      </c>
      <c r="J313" s="17"/>
      <c r="K313" s="17"/>
      <c r="L313" s="17"/>
      <c r="M313" s="17"/>
      <c r="N313" s="17"/>
      <c r="O313" s="39"/>
    </row>
    <row r="314" spans="1:15" ht="12.75" customHeight="1">
      <c r="A314" s="15" t="str">
        <f>+A283</f>
        <v>Polperro</v>
      </c>
      <c r="B314" s="17"/>
      <c r="C314" s="17"/>
      <c r="D314" s="26">
        <f>+J276</f>
        <v>7</v>
      </c>
      <c r="E314" s="26">
        <v>2</v>
      </c>
      <c r="F314" s="26">
        <v>0</v>
      </c>
      <c r="G314" s="26">
        <v>5</v>
      </c>
      <c r="H314" s="26">
        <f>+E314*2+F314</f>
        <v>4</v>
      </c>
      <c r="I314" s="26">
        <f>+M288</f>
        <v>2198</v>
      </c>
      <c r="J314" s="17"/>
      <c r="K314" s="17"/>
      <c r="L314" s="17"/>
      <c r="M314" s="17"/>
      <c r="N314" s="17"/>
      <c r="O314" s="39"/>
    </row>
    <row r="315" spans="1:15" ht="12.75" customHeight="1">
      <c r="A315" s="41"/>
      <c r="B315" s="55"/>
      <c r="C315" s="57"/>
      <c r="D315" s="61"/>
      <c r="E315" s="61"/>
      <c r="F315" s="58"/>
      <c r="G315" s="58"/>
      <c r="H315" s="62"/>
      <c r="I315" s="58"/>
      <c r="J315" s="58"/>
      <c r="K315" s="58"/>
      <c r="L315" s="58"/>
      <c r="M315" s="58"/>
      <c r="N315" s="58"/>
      <c r="O315" s="39"/>
    </row>
    <row r="316" spans="10:15" ht="12.75" customHeight="1">
      <c r="J316" s="61"/>
      <c r="K316" s="61"/>
      <c r="L316" s="61"/>
      <c r="M316" s="64"/>
      <c r="N316" s="64"/>
      <c r="O316" s="39"/>
    </row>
    <row r="317" spans="1:15" ht="12.75" customHeight="1">
      <c r="A317" s="8"/>
      <c r="B317" s="8"/>
      <c r="E317" s="48" t="s">
        <v>5</v>
      </c>
      <c r="O317" s="39"/>
    </row>
    <row r="318" spans="1:15" ht="12.75" customHeight="1">
      <c r="A318" s="8"/>
      <c r="B318" s="8"/>
      <c r="F318" s="48" t="s">
        <v>6</v>
      </c>
      <c r="O318" s="39"/>
    </row>
    <row r="319" spans="5:15" ht="12.75" customHeight="1">
      <c r="E319" s="1"/>
      <c r="G319" s="48" t="s">
        <v>4</v>
      </c>
      <c r="O319" s="39"/>
    </row>
    <row r="320" spans="7:15" ht="12.75" customHeight="1">
      <c r="G320" s="48" t="s">
        <v>38</v>
      </c>
      <c r="O320" s="39"/>
    </row>
    <row r="321" spans="1:15" ht="12.75" customHeight="1">
      <c r="A321" s="85" t="s">
        <v>147</v>
      </c>
      <c r="F321" s="48" t="s">
        <v>23</v>
      </c>
      <c r="J321" s="13">
        <v>8</v>
      </c>
      <c r="O321" s="39"/>
    </row>
    <row r="322" spans="1:15" ht="12.75" customHeight="1">
      <c r="A322" s="100" t="s">
        <v>160</v>
      </c>
      <c r="D322" s="4"/>
      <c r="E322" s="4"/>
      <c r="F322" s="2"/>
      <c r="O322" s="39"/>
    </row>
    <row r="323" spans="1:15" ht="12.75" customHeight="1">
      <c r="A323" s="2"/>
      <c r="B323" s="32" t="str">
        <f>+A328</f>
        <v>Polperro</v>
      </c>
      <c r="C323" s="9"/>
      <c r="D323" s="4"/>
      <c r="E323" s="4"/>
      <c r="F323" s="13">
        <f>+J333</f>
        <v>372</v>
      </c>
      <c r="H323" s="48" t="s">
        <v>150</v>
      </c>
      <c r="J323" s="10" t="str">
        <f>+A340</f>
        <v>City of Truro E</v>
      </c>
      <c r="L323" s="5"/>
      <c r="M323" s="5"/>
      <c r="N323" s="13">
        <f>+J346</f>
        <v>356</v>
      </c>
      <c r="O323" s="39"/>
    </row>
    <row r="324" spans="1:15" ht="12.75" customHeight="1">
      <c r="A324" s="2"/>
      <c r="B324" s="2"/>
      <c r="C324" s="10"/>
      <c r="D324" s="4"/>
      <c r="E324" s="4"/>
      <c r="F324" s="2"/>
      <c r="H324" s="10"/>
      <c r="I324" s="2"/>
      <c r="J324" s="2"/>
      <c r="L324" s="2"/>
      <c r="M324" s="2"/>
      <c r="N324" s="2"/>
      <c r="O324" s="39"/>
    </row>
    <row r="325" spans="1:15" ht="12.75" customHeight="1">
      <c r="A325" s="6"/>
      <c r="B325" s="2" t="str">
        <f>+A334</f>
        <v>Bodmin C</v>
      </c>
      <c r="C325" s="11"/>
      <c r="D325" s="7"/>
      <c r="E325" s="7"/>
      <c r="F325" s="13">
        <f>+J339</f>
        <v>364</v>
      </c>
      <c r="H325" s="48" t="s">
        <v>151</v>
      </c>
      <c r="J325" s="2" t="str">
        <f>+A347</f>
        <v>Penzance &amp; St. Ives C</v>
      </c>
      <c r="L325" s="2"/>
      <c r="M325" s="2"/>
      <c r="N325" s="13">
        <f>+J353</f>
        <v>368</v>
      </c>
      <c r="O325" s="39"/>
    </row>
    <row r="326" spans="1:15" ht="12.75" customHeight="1">
      <c r="A326" s="6"/>
      <c r="B326" s="6"/>
      <c r="C326" s="11"/>
      <c r="D326" s="7"/>
      <c r="E326" s="7"/>
      <c r="F326" s="5"/>
      <c r="G326" s="5"/>
      <c r="H326" s="12"/>
      <c r="I326" s="5"/>
      <c r="J326" s="5"/>
      <c r="K326" s="5"/>
      <c r="L326" s="5"/>
      <c r="M326" s="5"/>
      <c r="N326" s="5"/>
      <c r="O326" s="39"/>
    </row>
    <row r="327" spans="1:15" ht="12.75" customHeight="1">
      <c r="A327" s="16"/>
      <c r="B327" s="4" t="s">
        <v>1</v>
      </c>
      <c r="C327" s="10" t="s">
        <v>3</v>
      </c>
      <c r="D327" s="7"/>
      <c r="E327" s="7"/>
      <c r="F327" s="5"/>
      <c r="G327" s="5"/>
      <c r="H327" s="12"/>
      <c r="I327" s="5"/>
      <c r="J327" s="5"/>
      <c r="K327" s="5"/>
      <c r="L327" s="5"/>
      <c r="M327" s="5"/>
      <c r="N327" s="5"/>
      <c r="O327" s="39"/>
    </row>
    <row r="328" spans="1:15" ht="12.75" customHeight="1">
      <c r="A328" s="29" t="s">
        <v>36</v>
      </c>
      <c r="B328" s="4" t="s">
        <v>0</v>
      </c>
      <c r="C328" s="7">
        <v>1</v>
      </c>
      <c r="D328" s="7">
        <v>2</v>
      </c>
      <c r="E328" s="7">
        <v>3</v>
      </c>
      <c r="F328" s="7">
        <v>4</v>
      </c>
      <c r="G328" s="7">
        <v>5</v>
      </c>
      <c r="H328" s="7">
        <v>6</v>
      </c>
      <c r="I328" s="7">
        <v>7</v>
      </c>
      <c r="J328" s="7">
        <v>8</v>
      </c>
      <c r="K328" s="7">
        <v>9</v>
      </c>
      <c r="L328" s="7">
        <v>10</v>
      </c>
      <c r="M328" s="14" t="s">
        <v>2</v>
      </c>
      <c r="N328" s="14" t="s">
        <v>0</v>
      </c>
      <c r="O328" s="39"/>
    </row>
    <row r="329" spans="1:15" ht="12.75" customHeight="1">
      <c r="A329" s="16" t="s">
        <v>113</v>
      </c>
      <c r="B329" s="17">
        <v>95.6</v>
      </c>
      <c r="C329" s="17">
        <v>96</v>
      </c>
      <c r="D329" s="17">
        <v>93</v>
      </c>
      <c r="E329" s="17">
        <v>97</v>
      </c>
      <c r="F329" s="17">
        <v>98</v>
      </c>
      <c r="G329" s="17"/>
      <c r="H329" s="17">
        <v>94</v>
      </c>
      <c r="I329" s="17">
        <v>93</v>
      </c>
      <c r="J329" s="17">
        <v>96</v>
      </c>
      <c r="K329" s="17"/>
      <c r="L329" s="17"/>
      <c r="M329" s="17">
        <f>SUM(C329:L329)</f>
        <v>667</v>
      </c>
      <c r="N329" s="18">
        <f>IF(COUNT(C329:L329),AVERAGE(C329:L329)," ")</f>
        <v>95.28571428571429</v>
      </c>
      <c r="O329" s="39"/>
    </row>
    <row r="330" spans="1:15" ht="12.75" customHeight="1">
      <c r="A330" s="16" t="s">
        <v>114</v>
      </c>
      <c r="B330" s="18">
        <v>92.8</v>
      </c>
      <c r="C330" s="17"/>
      <c r="D330" s="17">
        <v>95</v>
      </c>
      <c r="E330" s="17">
        <v>92</v>
      </c>
      <c r="F330" s="17">
        <v>90</v>
      </c>
      <c r="G330" s="17">
        <v>92</v>
      </c>
      <c r="H330" s="17"/>
      <c r="I330" s="17">
        <v>85</v>
      </c>
      <c r="J330" s="17">
        <v>95</v>
      </c>
      <c r="K330" s="17"/>
      <c r="L330" s="17"/>
      <c r="M330" s="17">
        <f>SUM(C330:L330)</f>
        <v>549</v>
      </c>
      <c r="N330" s="18">
        <f>IF(COUNT(C330:L330),AVERAGE(C330:L330)," ")</f>
        <v>91.5</v>
      </c>
      <c r="O330" s="39"/>
    </row>
    <row r="331" spans="1:15" ht="12.75" customHeight="1">
      <c r="A331" s="16" t="s">
        <v>115</v>
      </c>
      <c r="B331" s="18">
        <v>91.6</v>
      </c>
      <c r="C331" s="17">
        <v>99</v>
      </c>
      <c r="D331" s="26">
        <v>91</v>
      </c>
      <c r="E331" s="26">
        <v>92</v>
      </c>
      <c r="F331" s="26">
        <v>91</v>
      </c>
      <c r="G331" s="26">
        <v>93</v>
      </c>
      <c r="H331" s="26">
        <v>94</v>
      </c>
      <c r="I331" s="26">
        <v>92</v>
      </c>
      <c r="J331" s="26">
        <v>92</v>
      </c>
      <c r="K331" s="26"/>
      <c r="L331" s="26"/>
      <c r="M331" s="17">
        <f>SUM(C331:L331)</f>
        <v>744</v>
      </c>
      <c r="N331" s="18">
        <f>IF(COUNT(C331:L331),AVERAGE(C331:L331)," ")</f>
        <v>93</v>
      </c>
      <c r="O331" s="39"/>
    </row>
    <row r="332" spans="1:15" ht="12.75" customHeight="1">
      <c r="A332" s="16" t="s">
        <v>116</v>
      </c>
      <c r="B332" s="18">
        <v>89</v>
      </c>
      <c r="C332" s="17"/>
      <c r="D332" s="26">
        <v>84</v>
      </c>
      <c r="E332" s="26">
        <v>92</v>
      </c>
      <c r="F332" s="26">
        <v>89</v>
      </c>
      <c r="G332" s="26">
        <v>85</v>
      </c>
      <c r="H332" s="26">
        <v>90</v>
      </c>
      <c r="I332" s="26">
        <v>81</v>
      </c>
      <c r="J332" s="26">
        <v>89</v>
      </c>
      <c r="K332" s="26"/>
      <c r="L332" s="26"/>
      <c r="M332" s="17">
        <f>SUM(C332:L332)</f>
        <v>610</v>
      </c>
      <c r="N332" s="18">
        <f>IF(COUNT(C332:L332),AVERAGE(C332:L332)," ")</f>
        <v>87.14285714285714</v>
      </c>
      <c r="O332" s="39"/>
    </row>
    <row r="333" spans="1:15" ht="12.75" customHeight="1">
      <c r="A333" s="16"/>
      <c r="B333" s="17">
        <f aca="true" t="shared" si="49" ref="B333:L333">SUM(B329:B332)</f>
        <v>369</v>
      </c>
      <c r="C333" s="17">
        <f t="shared" si="49"/>
        <v>195</v>
      </c>
      <c r="D333" s="17">
        <f t="shared" si="49"/>
        <v>363</v>
      </c>
      <c r="E333" s="17">
        <f t="shared" si="49"/>
        <v>373</v>
      </c>
      <c r="F333" s="17">
        <f t="shared" si="49"/>
        <v>368</v>
      </c>
      <c r="G333" s="17">
        <f t="shared" si="49"/>
        <v>270</v>
      </c>
      <c r="H333" s="17">
        <f t="shared" si="49"/>
        <v>278</v>
      </c>
      <c r="I333" s="17">
        <f t="shared" si="49"/>
        <v>351</v>
      </c>
      <c r="J333" s="17">
        <f t="shared" si="49"/>
        <v>372</v>
      </c>
      <c r="K333" s="17">
        <f t="shared" si="49"/>
        <v>0</v>
      </c>
      <c r="L333" s="17">
        <f t="shared" si="49"/>
        <v>0</v>
      </c>
      <c r="M333" s="17">
        <f>SUM(C333:L333)</f>
        <v>2570</v>
      </c>
      <c r="N333" s="18"/>
      <c r="O333" s="39"/>
    </row>
    <row r="334" spans="1:15" ht="12.75" customHeight="1">
      <c r="A334" s="29" t="s">
        <v>112</v>
      </c>
      <c r="B334" s="6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8" t="str">
        <f>IF(COUNT(C334:L334),AVERAGE(C334:L334)," ")</f>
        <v> </v>
      </c>
      <c r="O334" s="39"/>
    </row>
    <row r="335" spans="1:15" ht="12.75" customHeight="1">
      <c r="A335" s="16" t="s">
        <v>125</v>
      </c>
      <c r="B335" s="18">
        <v>92.7</v>
      </c>
      <c r="C335" s="84">
        <v>91</v>
      </c>
      <c r="D335" s="17">
        <v>95</v>
      </c>
      <c r="E335" s="17">
        <v>93</v>
      </c>
      <c r="F335" s="17">
        <v>91</v>
      </c>
      <c r="G335" s="17">
        <v>98</v>
      </c>
      <c r="H335" s="17">
        <v>96</v>
      </c>
      <c r="I335" s="17">
        <v>92</v>
      </c>
      <c r="J335" s="17">
        <v>93</v>
      </c>
      <c r="K335" s="17"/>
      <c r="L335" s="17"/>
      <c r="M335" s="17">
        <f>SUM(C335:L335)</f>
        <v>749</v>
      </c>
      <c r="N335" s="18">
        <f>IF(COUNT(C335:L335),AVERAGE(C335:L335)," ")</f>
        <v>93.625</v>
      </c>
      <c r="O335" s="39"/>
    </row>
    <row r="336" spans="1:15" ht="12.75" customHeight="1">
      <c r="A336" s="16" t="s">
        <v>126</v>
      </c>
      <c r="B336" s="18">
        <v>92.2</v>
      </c>
      <c r="C336" s="17">
        <v>94</v>
      </c>
      <c r="D336" s="17">
        <v>91</v>
      </c>
      <c r="E336" s="17">
        <v>92</v>
      </c>
      <c r="F336" s="17">
        <v>96</v>
      </c>
      <c r="G336" s="17">
        <v>94</v>
      </c>
      <c r="H336" s="17">
        <v>91</v>
      </c>
      <c r="I336" s="17">
        <v>95</v>
      </c>
      <c r="J336" s="17">
        <v>92</v>
      </c>
      <c r="K336" s="17"/>
      <c r="L336" s="17"/>
      <c r="M336" s="17">
        <f>SUM(C336:L336)</f>
        <v>745</v>
      </c>
      <c r="N336" s="18">
        <f>IF(COUNT(C336:L336),AVERAGE(C336:L336)," ")</f>
        <v>93.125</v>
      </c>
      <c r="O336" s="39"/>
    </row>
    <row r="337" spans="1:15" ht="12.75" customHeight="1">
      <c r="A337" s="16" t="s">
        <v>127</v>
      </c>
      <c r="B337" s="18">
        <v>91.4</v>
      </c>
      <c r="C337" s="17">
        <v>93</v>
      </c>
      <c r="D337" s="26">
        <v>92</v>
      </c>
      <c r="E337" s="26">
        <v>95</v>
      </c>
      <c r="F337" s="26">
        <v>90</v>
      </c>
      <c r="G337" s="26">
        <v>93</v>
      </c>
      <c r="H337" s="26">
        <v>93</v>
      </c>
      <c r="I337" s="26">
        <v>90</v>
      </c>
      <c r="J337" s="26">
        <v>92</v>
      </c>
      <c r="K337" s="26"/>
      <c r="L337" s="26"/>
      <c r="M337" s="17">
        <f>SUM(C337:L337)</f>
        <v>738</v>
      </c>
      <c r="N337" s="18">
        <f>IF(COUNT(C337:L337),AVERAGE(C337:L337)," ")</f>
        <v>92.25</v>
      </c>
      <c r="O337" s="39"/>
    </row>
    <row r="338" spans="1:15" ht="12.75" customHeight="1">
      <c r="A338" s="16" t="s">
        <v>128</v>
      </c>
      <c r="B338" s="31">
        <v>88.7</v>
      </c>
      <c r="C338" s="17">
        <v>85</v>
      </c>
      <c r="D338" s="26">
        <v>87</v>
      </c>
      <c r="E338" s="26">
        <v>89</v>
      </c>
      <c r="F338" s="26">
        <v>89</v>
      </c>
      <c r="G338" s="26">
        <v>90</v>
      </c>
      <c r="H338" s="26">
        <v>88</v>
      </c>
      <c r="I338" s="26">
        <v>81</v>
      </c>
      <c r="J338" s="26">
        <v>87</v>
      </c>
      <c r="K338" s="26"/>
      <c r="L338" s="26"/>
      <c r="M338" s="17">
        <f>SUM(C338:L338)</f>
        <v>696</v>
      </c>
      <c r="N338" s="18">
        <f>IF(COUNT(C338:L338),AVERAGE(C338:L338)," ")</f>
        <v>87</v>
      </c>
      <c r="O338" s="39"/>
    </row>
    <row r="339" spans="2:15" ht="12.75" customHeight="1">
      <c r="B339" s="83">
        <f aca="true" t="shared" si="50" ref="B339:L339">SUM(B335:B338)</f>
        <v>365</v>
      </c>
      <c r="C339" s="17">
        <f t="shared" si="50"/>
        <v>363</v>
      </c>
      <c r="D339" s="17">
        <f t="shared" si="50"/>
        <v>365</v>
      </c>
      <c r="E339" s="17">
        <f t="shared" si="50"/>
        <v>369</v>
      </c>
      <c r="F339" s="17">
        <f t="shared" si="50"/>
        <v>366</v>
      </c>
      <c r="G339" s="17">
        <f t="shared" si="50"/>
        <v>375</v>
      </c>
      <c r="H339" s="17">
        <f t="shared" si="50"/>
        <v>368</v>
      </c>
      <c r="I339" s="17">
        <f t="shared" si="50"/>
        <v>358</v>
      </c>
      <c r="J339" s="17">
        <f t="shared" si="50"/>
        <v>364</v>
      </c>
      <c r="K339" s="17">
        <f t="shared" si="50"/>
        <v>0</v>
      </c>
      <c r="L339" s="17">
        <f t="shared" si="50"/>
        <v>0</v>
      </c>
      <c r="M339" s="17">
        <f>SUM(C339:L339)</f>
        <v>2928</v>
      </c>
      <c r="N339" s="18"/>
      <c r="O339" s="39"/>
    </row>
    <row r="340" spans="1:15" ht="12.75" customHeight="1">
      <c r="A340" s="29" t="s">
        <v>32</v>
      </c>
      <c r="B340" s="19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8" t="str">
        <f aca="true" t="shared" si="51" ref="N340:N345">IF(COUNT(C340:L340),AVERAGE(C340:L340)," ")</f>
        <v> </v>
      </c>
      <c r="O340" s="39"/>
    </row>
    <row r="341" spans="1:15" ht="12.75" customHeight="1">
      <c r="A341" s="16" t="s">
        <v>121</v>
      </c>
      <c r="B341" s="18">
        <v>93</v>
      </c>
      <c r="C341" s="17">
        <v>89</v>
      </c>
      <c r="D341" s="17">
        <v>97</v>
      </c>
      <c r="E341" s="17">
        <v>95</v>
      </c>
      <c r="F341" s="17">
        <v>96</v>
      </c>
      <c r="G341" s="17">
        <v>86</v>
      </c>
      <c r="H341" s="17">
        <v>89</v>
      </c>
      <c r="I341" s="17">
        <v>86</v>
      </c>
      <c r="J341" s="17">
        <v>84</v>
      </c>
      <c r="K341" s="17">
        <v>92</v>
      </c>
      <c r="L341" s="17"/>
      <c r="M341" s="17">
        <f aca="true" t="shared" si="52" ref="M341:M346">SUM(C341:L341)</f>
        <v>814</v>
      </c>
      <c r="N341" s="18">
        <f t="shared" si="51"/>
        <v>90.44444444444444</v>
      </c>
      <c r="O341" s="39"/>
    </row>
    <row r="342" spans="1:15" ht="12.75" customHeight="1">
      <c r="A342" s="16" t="s">
        <v>122</v>
      </c>
      <c r="B342" s="18">
        <v>91</v>
      </c>
      <c r="C342" s="17">
        <v>91</v>
      </c>
      <c r="D342" s="17">
        <v>94</v>
      </c>
      <c r="E342" s="17">
        <v>93</v>
      </c>
      <c r="F342" s="17">
        <v>83</v>
      </c>
      <c r="G342" s="17">
        <v>92</v>
      </c>
      <c r="H342" s="17">
        <v>94</v>
      </c>
      <c r="I342" s="17">
        <v>96</v>
      </c>
      <c r="J342" s="17">
        <v>91</v>
      </c>
      <c r="K342" s="17">
        <v>92</v>
      </c>
      <c r="L342" s="17"/>
      <c r="M342" s="17">
        <f t="shared" si="52"/>
        <v>826</v>
      </c>
      <c r="N342" s="18">
        <f t="shared" si="51"/>
        <v>91.77777777777777</v>
      </c>
      <c r="O342" s="39"/>
    </row>
    <row r="343" spans="1:15" ht="12.75" customHeight="1">
      <c r="A343" s="16" t="s">
        <v>123</v>
      </c>
      <c r="B343" s="18">
        <v>91</v>
      </c>
      <c r="C343" s="17"/>
      <c r="D343" s="26">
        <v>89</v>
      </c>
      <c r="E343" s="26"/>
      <c r="F343" s="26"/>
      <c r="G343" s="26"/>
      <c r="H343" s="26"/>
      <c r="I343" s="26"/>
      <c r="J343" s="26"/>
      <c r="K343" s="26"/>
      <c r="L343" s="26"/>
      <c r="M343" s="17">
        <f t="shared" si="52"/>
        <v>89</v>
      </c>
      <c r="N343" s="18">
        <f t="shared" si="51"/>
        <v>89</v>
      </c>
      <c r="O343" s="39"/>
    </row>
    <row r="344" spans="1:15" ht="12.75" customHeight="1">
      <c r="A344" s="16" t="s">
        <v>124</v>
      </c>
      <c r="B344" s="18">
        <v>88</v>
      </c>
      <c r="C344" s="17">
        <v>89</v>
      </c>
      <c r="D344" s="26">
        <v>86</v>
      </c>
      <c r="E344" s="99">
        <v>91</v>
      </c>
      <c r="F344" s="26">
        <v>93</v>
      </c>
      <c r="G344" s="26">
        <v>89</v>
      </c>
      <c r="H344" s="26">
        <v>93</v>
      </c>
      <c r="I344" s="26">
        <v>93</v>
      </c>
      <c r="J344" s="26">
        <v>92</v>
      </c>
      <c r="K344" s="26"/>
      <c r="L344" s="26"/>
      <c r="M344" s="17">
        <f t="shared" si="52"/>
        <v>726</v>
      </c>
      <c r="N344" s="18">
        <f t="shared" si="51"/>
        <v>90.75</v>
      </c>
      <c r="O344" s="39"/>
    </row>
    <row r="345" spans="1:15" ht="12.75" customHeight="1">
      <c r="A345" s="16" t="s">
        <v>149</v>
      </c>
      <c r="B345" s="18">
        <v>83</v>
      </c>
      <c r="C345" s="17">
        <v>91</v>
      </c>
      <c r="D345" s="26"/>
      <c r="E345" s="26">
        <v>91</v>
      </c>
      <c r="F345" s="26">
        <v>93</v>
      </c>
      <c r="G345" s="26">
        <v>94</v>
      </c>
      <c r="H345" s="26">
        <v>89</v>
      </c>
      <c r="I345" s="26">
        <v>91</v>
      </c>
      <c r="J345" s="26">
        <v>89</v>
      </c>
      <c r="K345" s="26">
        <v>89</v>
      </c>
      <c r="L345" s="26"/>
      <c r="M345" s="17">
        <f t="shared" si="52"/>
        <v>727</v>
      </c>
      <c r="N345" s="18">
        <f t="shared" si="51"/>
        <v>90.875</v>
      </c>
      <c r="O345" s="39"/>
    </row>
    <row r="346" spans="1:15" ht="12.75" customHeight="1">
      <c r="A346" s="23"/>
      <c r="B346" s="31">
        <f aca="true" t="shared" si="53" ref="B346:L346">SUM(B341:B345)</f>
        <v>446</v>
      </c>
      <c r="C346" s="17">
        <f t="shared" si="53"/>
        <v>360</v>
      </c>
      <c r="D346" s="17">
        <f t="shared" si="53"/>
        <v>366</v>
      </c>
      <c r="E346" s="17">
        <f t="shared" si="53"/>
        <v>370</v>
      </c>
      <c r="F346" s="17">
        <f t="shared" si="53"/>
        <v>365</v>
      </c>
      <c r="G346" s="17">
        <f t="shared" si="53"/>
        <v>361</v>
      </c>
      <c r="H346" s="17">
        <f t="shared" si="53"/>
        <v>365</v>
      </c>
      <c r="I346" s="17">
        <f t="shared" si="53"/>
        <v>366</v>
      </c>
      <c r="J346" s="17">
        <f t="shared" si="53"/>
        <v>356</v>
      </c>
      <c r="K346" s="17">
        <f t="shared" si="53"/>
        <v>273</v>
      </c>
      <c r="L346" s="17">
        <f t="shared" si="53"/>
        <v>0</v>
      </c>
      <c r="M346" s="17">
        <f t="shared" si="52"/>
        <v>3182</v>
      </c>
      <c r="N346" s="18"/>
      <c r="O346" s="39"/>
    </row>
    <row r="347" spans="1:15" ht="12.75" customHeight="1">
      <c r="A347" s="29" t="s">
        <v>16</v>
      </c>
      <c r="B347" s="19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8" t="str">
        <f aca="true" t="shared" si="54" ref="N347:N352">IF(COUNT(C347:L347),AVERAGE(C347:L347)," ")</f>
        <v> </v>
      </c>
      <c r="O347" s="39"/>
    </row>
    <row r="348" spans="1:15" ht="12.75" customHeight="1">
      <c r="A348" s="16" t="s">
        <v>117</v>
      </c>
      <c r="B348" s="36">
        <v>90.7</v>
      </c>
      <c r="C348" s="17">
        <v>94</v>
      </c>
      <c r="D348" s="17">
        <v>95</v>
      </c>
      <c r="E348" s="17"/>
      <c r="F348" s="17"/>
      <c r="G348" s="17"/>
      <c r="H348" s="17"/>
      <c r="I348" s="17"/>
      <c r="J348" s="17"/>
      <c r="K348" s="17"/>
      <c r="L348" s="17"/>
      <c r="M348" s="17">
        <f aca="true" t="shared" si="55" ref="M348:M353">SUM(C348:L348)</f>
        <v>189</v>
      </c>
      <c r="N348" s="18">
        <f t="shared" si="54"/>
        <v>94.5</v>
      </c>
      <c r="O348" s="39"/>
    </row>
    <row r="349" spans="1:15" ht="12.75" customHeight="1">
      <c r="A349" s="16" t="s">
        <v>118</v>
      </c>
      <c r="B349" s="18">
        <v>89.8</v>
      </c>
      <c r="C349" s="17">
        <v>92</v>
      </c>
      <c r="D349" s="17">
        <v>90</v>
      </c>
      <c r="E349" s="17">
        <v>93</v>
      </c>
      <c r="F349" s="17">
        <v>91</v>
      </c>
      <c r="G349" s="17">
        <v>85</v>
      </c>
      <c r="H349" s="17">
        <v>91</v>
      </c>
      <c r="I349" s="17">
        <v>94</v>
      </c>
      <c r="J349" s="17">
        <v>93</v>
      </c>
      <c r="K349" s="17"/>
      <c r="L349" s="17"/>
      <c r="M349" s="17">
        <f t="shared" si="55"/>
        <v>729</v>
      </c>
      <c r="N349" s="18">
        <f t="shared" si="54"/>
        <v>91.125</v>
      </c>
      <c r="O349" s="39"/>
    </row>
    <row r="350" spans="1:15" ht="12.75" customHeight="1">
      <c r="A350" s="16" t="s">
        <v>119</v>
      </c>
      <c r="B350" s="18">
        <v>88.2</v>
      </c>
      <c r="C350" s="17">
        <v>91</v>
      </c>
      <c r="D350" s="26">
        <v>94</v>
      </c>
      <c r="E350" s="17">
        <v>93</v>
      </c>
      <c r="F350" s="17">
        <v>91</v>
      </c>
      <c r="G350" s="17">
        <v>89</v>
      </c>
      <c r="H350" s="17">
        <v>91</v>
      </c>
      <c r="I350" s="17">
        <v>95</v>
      </c>
      <c r="J350" s="17">
        <v>92</v>
      </c>
      <c r="K350" s="17"/>
      <c r="L350" s="17"/>
      <c r="M350" s="17">
        <f t="shared" si="55"/>
        <v>736</v>
      </c>
      <c r="N350" s="18">
        <f t="shared" si="54"/>
        <v>92</v>
      </c>
      <c r="O350" s="39"/>
    </row>
    <row r="351" spans="1:15" ht="12.75" customHeight="1">
      <c r="A351" s="16" t="s">
        <v>120</v>
      </c>
      <c r="B351" s="18">
        <v>88</v>
      </c>
      <c r="C351" s="17">
        <v>90</v>
      </c>
      <c r="D351" s="26">
        <v>94</v>
      </c>
      <c r="E351" s="17">
        <v>91</v>
      </c>
      <c r="F351" s="17">
        <v>92</v>
      </c>
      <c r="G351" s="17">
        <v>88</v>
      </c>
      <c r="H351" s="17">
        <v>87</v>
      </c>
      <c r="I351" s="17">
        <v>93</v>
      </c>
      <c r="J351" s="17">
        <v>92</v>
      </c>
      <c r="K351" s="17"/>
      <c r="L351" s="17"/>
      <c r="M351" s="17">
        <f t="shared" si="55"/>
        <v>727</v>
      </c>
      <c r="N351" s="18">
        <f t="shared" si="54"/>
        <v>90.875</v>
      </c>
      <c r="O351" s="39"/>
    </row>
    <row r="352" spans="1:15" ht="12.75" customHeight="1">
      <c r="A352" s="16" t="s">
        <v>159</v>
      </c>
      <c r="B352" s="18">
        <v>84.3</v>
      </c>
      <c r="C352" s="17"/>
      <c r="D352" s="26"/>
      <c r="E352" s="17">
        <v>89</v>
      </c>
      <c r="F352" s="17">
        <v>91</v>
      </c>
      <c r="G352" s="17">
        <v>80</v>
      </c>
      <c r="H352" s="17">
        <v>80</v>
      </c>
      <c r="I352" s="17">
        <v>93</v>
      </c>
      <c r="J352" s="17">
        <v>91</v>
      </c>
      <c r="K352" s="17"/>
      <c r="L352" s="17"/>
      <c r="M352" s="17">
        <f t="shared" si="55"/>
        <v>524</v>
      </c>
      <c r="N352" s="18">
        <f t="shared" si="54"/>
        <v>87.33333333333333</v>
      </c>
      <c r="O352" s="39"/>
    </row>
    <row r="353" spans="1:15" ht="12.75" customHeight="1">
      <c r="A353" s="6"/>
      <c r="B353" s="18">
        <f>SUM(B348:B352)</f>
        <v>441</v>
      </c>
      <c r="C353" s="17">
        <f>SUM(C348:C351)</f>
        <v>367</v>
      </c>
      <c r="D353" s="17">
        <f>SUM(D348:D351)</f>
        <v>373</v>
      </c>
      <c r="E353" s="17">
        <f aca="true" t="shared" si="56" ref="E353:J353">SUM(E348:E352)</f>
        <v>366</v>
      </c>
      <c r="F353" s="17">
        <f t="shared" si="56"/>
        <v>365</v>
      </c>
      <c r="G353" s="17">
        <f t="shared" si="56"/>
        <v>342</v>
      </c>
      <c r="H353" s="17">
        <f t="shared" si="56"/>
        <v>349</v>
      </c>
      <c r="I353" s="17">
        <f t="shared" si="56"/>
        <v>375</v>
      </c>
      <c r="J353" s="17">
        <f t="shared" si="56"/>
        <v>368</v>
      </c>
      <c r="K353" s="17">
        <f>SUM(K348:K351)</f>
        <v>0</v>
      </c>
      <c r="L353" s="17">
        <f>SUM(L348:L351)</f>
        <v>0</v>
      </c>
      <c r="M353" s="17">
        <f t="shared" si="55"/>
        <v>2905</v>
      </c>
      <c r="N353" s="18"/>
      <c r="O353" s="39"/>
    </row>
    <row r="354" spans="1:15" ht="12.75" customHeight="1">
      <c r="A354" s="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39"/>
    </row>
    <row r="355" spans="1:15" ht="12.75" customHeight="1">
      <c r="A355" s="6"/>
      <c r="B355" s="17"/>
      <c r="C355" s="17"/>
      <c r="D355" s="22" t="s">
        <v>7</v>
      </c>
      <c r="E355" s="19" t="s">
        <v>8</v>
      </c>
      <c r="F355" s="19" t="s">
        <v>9</v>
      </c>
      <c r="G355" s="19" t="s">
        <v>10</v>
      </c>
      <c r="H355" s="19" t="s">
        <v>11</v>
      </c>
      <c r="I355" s="19" t="s">
        <v>12</v>
      </c>
      <c r="J355" s="17"/>
      <c r="K355" s="17"/>
      <c r="L355" s="17"/>
      <c r="M355" s="17"/>
      <c r="N355" s="17"/>
      <c r="O355" s="39"/>
    </row>
    <row r="356" spans="1:15" ht="12.75" customHeight="1">
      <c r="A356" s="15" t="str">
        <f>+A340</f>
        <v>City of Truro E</v>
      </c>
      <c r="B356" s="17"/>
      <c r="C356" s="17"/>
      <c r="D356" s="26">
        <f>+J321</f>
        <v>8</v>
      </c>
      <c r="E356" s="26">
        <v>5</v>
      </c>
      <c r="F356" s="26">
        <v>0</v>
      </c>
      <c r="G356" s="26">
        <v>3</v>
      </c>
      <c r="H356" s="26">
        <f>+E356*2+F356</f>
        <v>10</v>
      </c>
      <c r="I356" s="26">
        <f>+M346</f>
        <v>3182</v>
      </c>
      <c r="J356" s="17"/>
      <c r="K356" s="17"/>
      <c r="L356" s="17"/>
      <c r="M356" s="17"/>
      <c r="N356" s="17"/>
      <c r="O356" s="39"/>
    </row>
    <row r="357" spans="1:15" ht="12.75" customHeight="1">
      <c r="A357" s="15" t="str">
        <f>+A334</f>
        <v>Bodmin C</v>
      </c>
      <c r="B357" s="17"/>
      <c r="C357" s="17"/>
      <c r="D357" s="26">
        <f>+J321</f>
        <v>8</v>
      </c>
      <c r="E357" s="26">
        <v>4</v>
      </c>
      <c r="F357" s="26">
        <v>0</v>
      </c>
      <c r="G357" s="26">
        <v>4</v>
      </c>
      <c r="H357" s="26">
        <f>+E357*2+F357</f>
        <v>8</v>
      </c>
      <c r="I357" s="26">
        <f>+M339</f>
        <v>2928</v>
      </c>
      <c r="J357" s="17"/>
      <c r="K357" s="17"/>
      <c r="L357" s="17"/>
      <c r="M357" s="17"/>
      <c r="N357" s="17"/>
      <c r="O357" s="39"/>
    </row>
    <row r="358" spans="1:15" ht="12.75" customHeight="1">
      <c r="A358" s="15" t="str">
        <f>+A347</f>
        <v>Penzance &amp; St. Ives C</v>
      </c>
      <c r="B358" s="17"/>
      <c r="C358" s="17"/>
      <c r="D358" s="26">
        <f>+J321</f>
        <v>8</v>
      </c>
      <c r="E358" s="26">
        <v>4</v>
      </c>
      <c r="F358" s="26">
        <v>0</v>
      </c>
      <c r="G358" s="26">
        <v>4</v>
      </c>
      <c r="H358" s="26">
        <f>+E358*2+F358</f>
        <v>8</v>
      </c>
      <c r="I358" s="26">
        <f>+M353</f>
        <v>2905</v>
      </c>
      <c r="J358" s="17"/>
      <c r="K358" s="17"/>
      <c r="L358" s="17"/>
      <c r="M358" s="17"/>
      <c r="N358" s="17"/>
      <c r="O358" s="39"/>
    </row>
    <row r="359" spans="1:15" ht="12.75" customHeight="1">
      <c r="A359" s="15" t="str">
        <f>+A328</f>
        <v>Polperro</v>
      </c>
      <c r="B359" s="17"/>
      <c r="C359" s="17"/>
      <c r="D359" s="26">
        <f>+J321</f>
        <v>8</v>
      </c>
      <c r="E359" s="26">
        <v>3</v>
      </c>
      <c r="F359" s="26">
        <v>0</v>
      </c>
      <c r="G359" s="26">
        <v>5</v>
      </c>
      <c r="H359" s="26">
        <f>+E359*2+F359</f>
        <v>6</v>
      </c>
      <c r="I359" s="26">
        <f>+M333</f>
        <v>2570</v>
      </c>
      <c r="J359" s="17"/>
      <c r="K359" s="17"/>
      <c r="L359" s="17"/>
      <c r="M359" s="17"/>
      <c r="N359" s="17"/>
      <c r="O359" s="39"/>
    </row>
    <row r="360" spans="1:15" ht="12.75" customHeight="1">
      <c r="A360" s="41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66"/>
      <c r="O360" s="39"/>
    </row>
    <row r="361" spans="1:15" ht="12.75" customHeight="1">
      <c r="A361" s="41"/>
      <c r="B361" s="36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66"/>
      <c r="O361" s="39"/>
    </row>
    <row r="362" spans="1:15" ht="12.75" customHeight="1">
      <c r="A362" s="8"/>
      <c r="B362" s="8"/>
      <c r="E362" s="48" t="s">
        <v>5</v>
      </c>
      <c r="O362" s="39"/>
    </row>
    <row r="363" spans="1:15" ht="12.75" customHeight="1">
      <c r="A363" s="8"/>
      <c r="B363" s="8"/>
      <c r="F363" s="48" t="s">
        <v>6</v>
      </c>
      <c r="O363" s="39"/>
    </row>
    <row r="364" spans="5:15" ht="12.75" customHeight="1">
      <c r="E364" s="1"/>
      <c r="G364" s="48" t="s">
        <v>4</v>
      </c>
      <c r="O364" s="39"/>
    </row>
    <row r="365" spans="7:15" ht="12.75" customHeight="1">
      <c r="G365" s="48" t="s">
        <v>38</v>
      </c>
      <c r="O365" s="39"/>
    </row>
    <row r="366" spans="1:15" ht="12.75" customHeight="1">
      <c r="A366" s="85" t="s">
        <v>147</v>
      </c>
      <c r="F366" s="48" t="s">
        <v>23</v>
      </c>
      <c r="J366" s="13">
        <v>9</v>
      </c>
      <c r="O366" s="39"/>
    </row>
    <row r="367" spans="1:15" ht="12.75" customHeight="1">
      <c r="A367" s="100" t="s">
        <v>160</v>
      </c>
      <c r="D367" s="4"/>
      <c r="E367" s="4"/>
      <c r="F367" s="2"/>
      <c r="O367" s="39"/>
    </row>
    <row r="368" spans="1:15" ht="12.75" customHeight="1">
      <c r="A368" s="2"/>
      <c r="B368" s="32" t="str">
        <f>+A373</f>
        <v>Polperro</v>
      </c>
      <c r="C368" s="9"/>
      <c r="D368" s="4"/>
      <c r="E368" s="4"/>
      <c r="F368" s="13">
        <f>+K378</f>
        <v>378</v>
      </c>
      <c r="H368" s="48" t="s">
        <v>150</v>
      </c>
      <c r="J368" s="2" t="str">
        <f>+A379</f>
        <v>Bodmin C</v>
      </c>
      <c r="K368" s="11"/>
      <c r="L368" s="7"/>
      <c r="M368" s="7"/>
      <c r="N368" s="13">
        <f>+K384</f>
        <v>368</v>
      </c>
      <c r="O368" s="39"/>
    </row>
    <row r="369" spans="1:15" ht="12.75" customHeight="1">
      <c r="A369" s="2"/>
      <c r="B369" s="2"/>
      <c r="C369" s="10"/>
      <c r="D369" s="4"/>
      <c r="E369" s="4"/>
      <c r="F369" s="2"/>
      <c r="H369" s="10"/>
      <c r="I369" s="2"/>
      <c r="J369" s="2"/>
      <c r="L369" s="2"/>
      <c r="M369" s="2"/>
      <c r="N369" s="2"/>
      <c r="O369" s="39"/>
    </row>
    <row r="370" spans="1:15" ht="12.75" customHeight="1">
      <c r="A370" s="6"/>
      <c r="B370" s="10" t="str">
        <f>+A385</f>
        <v>City of Truro E</v>
      </c>
      <c r="D370" s="5"/>
      <c r="E370" s="5"/>
      <c r="F370" s="13">
        <f>+K391</f>
        <v>363</v>
      </c>
      <c r="H370" s="48" t="s">
        <v>150</v>
      </c>
      <c r="J370" s="2" t="str">
        <f>+A392</f>
        <v>Penzance &amp; St. Ives C</v>
      </c>
      <c r="L370" s="2"/>
      <c r="M370" s="2"/>
      <c r="N370" s="13">
        <f>+K398</f>
        <v>361</v>
      </c>
      <c r="O370" s="39"/>
    </row>
    <row r="371" spans="1:15" ht="12.75" customHeight="1">
      <c r="A371" s="6"/>
      <c r="B371" s="6"/>
      <c r="C371" s="11"/>
      <c r="D371" s="7"/>
      <c r="E371" s="7"/>
      <c r="F371" s="5"/>
      <c r="G371" s="5"/>
      <c r="H371" s="12"/>
      <c r="I371" s="5"/>
      <c r="J371" s="5"/>
      <c r="K371" s="5"/>
      <c r="L371" s="5"/>
      <c r="M371" s="5"/>
      <c r="N371" s="5"/>
      <c r="O371" s="39"/>
    </row>
    <row r="372" spans="1:15" ht="12.75" customHeight="1">
      <c r="A372" s="16"/>
      <c r="B372" s="4" t="s">
        <v>1</v>
      </c>
      <c r="C372" s="10" t="s">
        <v>3</v>
      </c>
      <c r="D372" s="7"/>
      <c r="E372" s="7"/>
      <c r="F372" s="5"/>
      <c r="G372" s="5"/>
      <c r="H372" s="12"/>
      <c r="I372" s="5"/>
      <c r="J372" s="5"/>
      <c r="K372" s="5"/>
      <c r="L372" s="5"/>
      <c r="M372" s="5"/>
      <c r="N372" s="5"/>
      <c r="O372" s="39"/>
    </row>
    <row r="373" spans="1:15" ht="12.75" customHeight="1">
      <c r="A373" s="29" t="s">
        <v>36</v>
      </c>
      <c r="B373" s="4" t="s">
        <v>0</v>
      </c>
      <c r="C373" s="7">
        <v>1</v>
      </c>
      <c r="D373" s="7">
        <v>2</v>
      </c>
      <c r="E373" s="7">
        <v>3</v>
      </c>
      <c r="F373" s="7">
        <v>4</v>
      </c>
      <c r="G373" s="7">
        <v>5</v>
      </c>
      <c r="H373" s="7">
        <v>6</v>
      </c>
      <c r="I373" s="7">
        <v>7</v>
      </c>
      <c r="J373" s="7">
        <v>8</v>
      </c>
      <c r="K373" s="7">
        <v>9</v>
      </c>
      <c r="L373" s="7">
        <v>10</v>
      </c>
      <c r="M373" s="14" t="s">
        <v>2</v>
      </c>
      <c r="N373" s="14" t="s">
        <v>0</v>
      </c>
      <c r="O373" s="39"/>
    </row>
    <row r="374" spans="1:15" ht="12.75" customHeight="1">
      <c r="A374" s="16" t="s">
        <v>113</v>
      </c>
      <c r="B374" s="17">
        <v>95.6</v>
      </c>
      <c r="C374" s="17">
        <v>96</v>
      </c>
      <c r="D374" s="17">
        <v>93</v>
      </c>
      <c r="E374" s="17">
        <v>97</v>
      </c>
      <c r="F374" s="17">
        <v>98</v>
      </c>
      <c r="G374" s="17"/>
      <c r="H374" s="17">
        <v>94</v>
      </c>
      <c r="I374" s="17">
        <v>93</v>
      </c>
      <c r="J374" s="17">
        <v>96</v>
      </c>
      <c r="K374" s="17">
        <v>99</v>
      </c>
      <c r="L374" s="17"/>
      <c r="M374" s="17">
        <f>SUM(C374:L374)</f>
        <v>766</v>
      </c>
      <c r="N374" s="18">
        <f>IF(COUNT(C374:L374),AVERAGE(C374:L374)," ")</f>
        <v>95.75</v>
      </c>
      <c r="O374" s="39"/>
    </row>
    <row r="375" spans="1:15" ht="12.75" customHeight="1">
      <c r="A375" s="16" t="s">
        <v>114</v>
      </c>
      <c r="B375" s="18">
        <v>92.8</v>
      </c>
      <c r="C375" s="17"/>
      <c r="D375" s="17">
        <v>95</v>
      </c>
      <c r="E375" s="17">
        <v>92</v>
      </c>
      <c r="F375" s="17">
        <v>90</v>
      </c>
      <c r="G375" s="17">
        <v>92</v>
      </c>
      <c r="H375" s="17"/>
      <c r="I375" s="17">
        <v>85</v>
      </c>
      <c r="J375" s="17">
        <v>95</v>
      </c>
      <c r="K375" s="17">
        <v>93</v>
      </c>
      <c r="L375" s="17"/>
      <c r="M375" s="17">
        <f>SUM(C375:L375)</f>
        <v>642</v>
      </c>
      <c r="N375" s="18">
        <f>IF(COUNT(C375:L375),AVERAGE(C375:L375)," ")</f>
        <v>91.71428571428571</v>
      </c>
      <c r="O375" s="39"/>
    </row>
    <row r="376" spans="1:15" ht="12.75" customHeight="1">
      <c r="A376" s="16" t="s">
        <v>115</v>
      </c>
      <c r="B376" s="18">
        <v>91.6</v>
      </c>
      <c r="C376" s="17">
        <v>99</v>
      </c>
      <c r="D376" s="26">
        <v>91</v>
      </c>
      <c r="E376" s="26">
        <v>92</v>
      </c>
      <c r="F376" s="26">
        <v>91</v>
      </c>
      <c r="G376" s="26">
        <v>93</v>
      </c>
      <c r="H376" s="26">
        <v>94</v>
      </c>
      <c r="I376" s="26">
        <v>92</v>
      </c>
      <c r="J376" s="26">
        <v>92</v>
      </c>
      <c r="K376" s="26">
        <v>91</v>
      </c>
      <c r="L376" s="26"/>
      <c r="M376" s="17">
        <f>SUM(C376:L376)</f>
        <v>835</v>
      </c>
      <c r="N376" s="18">
        <f>IF(COUNT(C376:L376),AVERAGE(C376:L376)," ")</f>
        <v>92.77777777777777</v>
      </c>
      <c r="O376" s="39"/>
    </row>
    <row r="377" spans="1:15" ht="12.75" customHeight="1">
      <c r="A377" s="16" t="s">
        <v>116</v>
      </c>
      <c r="B377" s="18">
        <v>89</v>
      </c>
      <c r="C377" s="17"/>
      <c r="D377" s="26">
        <v>84</v>
      </c>
      <c r="E377" s="26">
        <v>92</v>
      </c>
      <c r="F377" s="26">
        <v>89</v>
      </c>
      <c r="G377" s="26">
        <v>85</v>
      </c>
      <c r="H377" s="26">
        <v>90</v>
      </c>
      <c r="I377" s="26">
        <v>81</v>
      </c>
      <c r="J377" s="26">
        <v>89</v>
      </c>
      <c r="K377" s="26">
        <v>95</v>
      </c>
      <c r="L377" s="26"/>
      <c r="M377" s="17">
        <f>SUM(C377:L377)</f>
        <v>705</v>
      </c>
      <c r="N377" s="18">
        <f>IF(COUNT(C377:L377),AVERAGE(C377:L377)," ")</f>
        <v>88.125</v>
      </c>
      <c r="O377" s="39"/>
    </row>
    <row r="378" spans="1:15" ht="12.75" customHeight="1">
      <c r="A378" s="16"/>
      <c r="B378" s="17">
        <f aca="true" t="shared" si="57" ref="B378:L378">SUM(B374:B377)</f>
        <v>369</v>
      </c>
      <c r="C378" s="17">
        <f t="shared" si="57"/>
        <v>195</v>
      </c>
      <c r="D378" s="17">
        <f t="shared" si="57"/>
        <v>363</v>
      </c>
      <c r="E378" s="17">
        <f t="shared" si="57"/>
        <v>373</v>
      </c>
      <c r="F378" s="17">
        <f t="shared" si="57"/>
        <v>368</v>
      </c>
      <c r="G378" s="17">
        <f t="shared" si="57"/>
        <v>270</v>
      </c>
      <c r="H378" s="17">
        <f t="shared" si="57"/>
        <v>278</v>
      </c>
      <c r="I378" s="17">
        <f t="shared" si="57"/>
        <v>351</v>
      </c>
      <c r="J378" s="17">
        <f t="shared" si="57"/>
        <v>372</v>
      </c>
      <c r="K378" s="17">
        <f t="shared" si="57"/>
        <v>378</v>
      </c>
      <c r="L378" s="17">
        <f t="shared" si="57"/>
        <v>0</v>
      </c>
      <c r="M378" s="17">
        <f>SUM(C378:L378)</f>
        <v>2948</v>
      </c>
      <c r="N378" s="18"/>
      <c r="O378" s="39"/>
    </row>
    <row r="379" spans="1:15" ht="12.75" customHeight="1">
      <c r="A379" s="29" t="s">
        <v>112</v>
      </c>
      <c r="B379" s="6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8" t="str">
        <f>IF(COUNT(C379:L379),AVERAGE(C379:L379)," ")</f>
        <v> </v>
      </c>
      <c r="O379" s="39"/>
    </row>
    <row r="380" spans="1:15" ht="12.75" customHeight="1">
      <c r="A380" s="16" t="s">
        <v>125</v>
      </c>
      <c r="B380" s="18">
        <v>92.7</v>
      </c>
      <c r="C380" s="84">
        <v>91</v>
      </c>
      <c r="D380" s="17">
        <v>95</v>
      </c>
      <c r="E380" s="17">
        <v>93</v>
      </c>
      <c r="F380" s="17">
        <v>91</v>
      </c>
      <c r="G380" s="17">
        <v>98</v>
      </c>
      <c r="H380" s="17">
        <v>96</v>
      </c>
      <c r="I380" s="17">
        <v>92</v>
      </c>
      <c r="J380" s="17">
        <v>93</v>
      </c>
      <c r="K380" s="17">
        <v>94</v>
      </c>
      <c r="L380" s="17"/>
      <c r="M380" s="17">
        <f>SUM(C380:L380)</f>
        <v>843</v>
      </c>
      <c r="N380" s="18">
        <f>IF(COUNT(C380:L380),AVERAGE(C380:L380)," ")</f>
        <v>93.66666666666667</v>
      </c>
      <c r="O380" s="39"/>
    </row>
    <row r="381" spans="1:15" ht="12.75" customHeight="1">
      <c r="A381" s="16" t="s">
        <v>126</v>
      </c>
      <c r="B381" s="18">
        <v>92.2</v>
      </c>
      <c r="C381" s="17">
        <v>94</v>
      </c>
      <c r="D381" s="17">
        <v>91</v>
      </c>
      <c r="E381" s="17">
        <v>92</v>
      </c>
      <c r="F381" s="17">
        <v>96</v>
      </c>
      <c r="G381" s="17">
        <v>94</v>
      </c>
      <c r="H381" s="17">
        <v>91</v>
      </c>
      <c r="I381" s="17">
        <v>95</v>
      </c>
      <c r="J381" s="17">
        <v>92</v>
      </c>
      <c r="K381" s="17">
        <v>92</v>
      </c>
      <c r="L381" s="17"/>
      <c r="M381" s="17">
        <f>SUM(C381:L381)</f>
        <v>837</v>
      </c>
      <c r="N381" s="18">
        <f>IF(COUNT(C381:L381),AVERAGE(C381:L381)," ")</f>
        <v>93</v>
      </c>
      <c r="O381" s="39"/>
    </row>
    <row r="382" spans="1:15" ht="12.75" customHeight="1">
      <c r="A382" s="16" t="s">
        <v>127</v>
      </c>
      <c r="B382" s="18">
        <v>91.4</v>
      </c>
      <c r="C382" s="17">
        <v>93</v>
      </c>
      <c r="D382" s="26">
        <v>92</v>
      </c>
      <c r="E382" s="26">
        <v>95</v>
      </c>
      <c r="F382" s="26">
        <v>90</v>
      </c>
      <c r="G382" s="26">
        <v>93</v>
      </c>
      <c r="H382" s="26">
        <v>93</v>
      </c>
      <c r="I382" s="26">
        <v>90</v>
      </c>
      <c r="J382" s="26">
        <v>92</v>
      </c>
      <c r="K382" s="26">
        <v>94</v>
      </c>
      <c r="L382" s="26"/>
      <c r="M382" s="17">
        <f>SUM(C382:L382)</f>
        <v>832</v>
      </c>
      <c r="N382" s="18">
        <f>IF(COUNT(C382:L382),AVERAGE(C382:L382)," ")</f>
        <v>92.44444444444444</v>
      </c>
      <c r="O382" s="39"/>
    </row>
    <row r="383" spans="1:15" ht="12.75" customHeight="1">
      <c r="A383" s="16" t="s">
        <v>128</v>
      </c>
      <c r="B383" s="31">
        <v>88.7</v>
      </c>
      <c r="C383" s="17">
        <v>85</v>
      </c>
      <c r="D383" s="26">
        <v>87</v>
      </c>
      <c r="E383" s="26">
        <v>89</v>
      </c>
      <c r="F383" s="26">
        <v>89</v>
      </c>
      <c r="G383" s="26">
        <v>90</v>
      </c>
      <c r="H383" s="26">
        <v>88</v>
      </c>
      <c r="I383" s="26">
        <v>81</v>
      </c>
      <c r="J383" s="26">
        <v>87</v>
      </c>
      <c r="K383" s="26">
        <v>88</v>
      </c>
      <c r="L383" s="26"/>
      <c r="M383" s="17">
        <f>SUM(C383:L383)</f>
        <v>784</v>
      </c>
      <c r="N383" s="18">
        <f>IF(COUNT(C383:L383),AVERAGE(C383:L383)," ")</f>
        <v>87.11111111111111</v>
      </c>
      <c r="O383" s="39"/>
    </row>
    <row r="384" spans="2:15" ht="12.75" customHeight="1">
      <c r="B384" s="83">
        <f aca="true" t="shared" si="58" ref="B384:L384">SUM(B380:B383)</f>
        <v>365</v>
      </c>
      <c r="C384" s="17">
        <f t="shared" si="58"/>
        <v>363</v>
      </c>
      <c r="D384" s="17">
        <f t="shared" si="58"/>
        <v>365</v>
      </c>
      <c r="E384" s="17">
        <f t="shared" si="58"/>
        <v>369</v>
      </c>
      <c r="F384" s="17">
        <f t="shared" si="58"/>
        <v>366</v>
      </c>
      <c r="G384" s="17">
        <f t="shared" si="58"/>
        <v>375</v>
      </c>
      <c r="H384" s="17">
        <f t="shared" si="58"/>
        <v>368</v>
      </c>
      <c r="I384" s="17">
        <f t="shared" si="58"/>
        <v>358</v>
      </c>
      <c r="J384" s="17">
        <f t="shared" si="58"/>
        <v>364</v>
      </c>
      <c r="K384" s="17">
        <f t="shared" si="58"/>
        <v>368</v>
      </c>
      <c r="L384" s="17">
        <f t="shared" si="58"/>
        <v>0</v>
      </c>
      <c r="M384" s="17">
        <f>SUM(C384:L384)</f>
        <v>3296</v>
      </c>
      <c r="N384" s="18"/>
      <c r="O384" s="39"/>
    </row>
    <row r="385" spans="1:15" ht="12.75" customHeight="1">
      <c r="A385" s="29" t="s">
        <v>32</v>
      </c>
      <c r="B385" s="19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8" t="str">
        <f aca="true" t="shared" si="59" ref="N385:N390">IF(COUNT(C385:L385),AVERAGE(C385:L385)," ")</f>
        <v> </v>
      </c>
      <c r="O385" s="39"/>
    </row>
    <row r="386" spans="1:15" ht="12.75" customHeight="1">
      <c r="A386" s="16" t="s">
        <v>121</v>
      </c>
      <c r="B386" s="18">
        <v>93</v>
      </c>
      <c r="C386" s="17">
        <v>89</v>
      </c>
      <c r="D386" s="17">
        <v>97</v>
      </c>
      <c r="E386" s="17">
        <v>95</v>
      </c>
      <c r="F386" s="17">
        <v>96</v>
      </c>
      <c r="G386" s="17">
        <v>86</v>
      </c>
      <c r="H386" s="17">
        <v>89</v>
      </c>
      <c r="I386" s="17">
        <v>86</v>
      </c>
      <c r="J386" s="17">
        <v>84</v>
      </c>
      <c r="K386" s="17">
        <v>92</v>
      </c>
      <c r="L386" s="17"/>
      <c r="M386" s="17">
        <f aca="true" t="shared" si="60" ref="M386:M391">SUM(C386:L386)</f>
        <v>814</v>
      </c>
      <c r="N386" s="18">
        <f t="shared" si="59"/>
        <v>90.44444444444444</v>
      </c>
      <c r="O386" s="39"/>
    </row>
    <row r="387" spans="1:15" ht="12.75" customHeight="1">
      <c r="A387" s="16" t="s">
        <v>122</v>
      </c>
      <c r="B387" s="18">
        <v>91</v>
      </c>
      <c r="C387" s="17">
        <v>91</v>
      </c>
      <c r="D387" s="17">
        <v>94</v>
      </c>
      <c r="E387" s="17">
        <v>93</v>
      </c>
      <c r="F387" s="17">
        <v>83</v>
      </c>
      <c r="G387" s="17">
        <v>92</v>
      </c>
      <c r="H387" s="17">
        <v>94</v>
      </c>
      <c r="I387" s="17">
        <v>96</v>
      </c>
      <c r="J387" s="17">
        <v>91</v>
      </c>
      <c r="K387" s="17">
        <v>92</v>
      </c>
      <c r="L387" s="17"/>
      <c r="M387" s="17">
        <f t="shared" si="60"/>
        <v>826</v>
      </c>
      <c r="N387" s="18">
        <f t="shared" si="59"/>
        <v>91.77777777777777</v>
      </c>
      <c r="O387" s="39"/>
    </row>
    <row r="388" spans="1:15" ht="12.75" customHeight="1">
      <c r="A388" s="16" t="s">
        <v>123</v>
      </c>
      <c r="B388" s="18">
        <v>91</v>
      </c>
      <c r="C388" s="17"/>
      <c r="D388" s="26">
        <v>89</v>
      </c>
      <c r="E388" s="26"/>
      <c r="F388" s="26"/>
      <c r="G388" s="26"/>
      <c r="H388" s="26"/>
      <c r="I388" s="26"/>
      <c r="J388" s="26"/>
      <c r="K388" s="26"/>
      <c r="L388" s="26"/>
      <c r="M388" s="17">
        <f t="shared" si="60"/>
        <v>89</v>
      </c>
      <c r="N388" s="18">
        <f t="shared" si="59"/>
        <v>89</v>
      </c>
      <c r="O388" s="39"/>
    </row>
    <row r="389" spans="1:15" ht="12.75" customHeight="1">
      <c r="A389" s="16" t="s">
        <v>124</v>
      </c>
      <c r="B389" s="18">
        <v>88</v>
      </c>
      <c r="C389" s="17">
        <v>89</v>
      </c>
      <c r="D389" s="26">
        <v>86</v>
      </c>
      <c r="E389" s="99">
        <v>91</v>
      </c>
      <c r="F389" s="26">
        <v>93</v>
      </c>
      <c r="G389" s="26">
        <v>89</v>
      </c>
      <c r="H389" s="26">
        <v>93</v>
      </c>
      <c r="I389" s="26">
        <v>93</v>
      </c>
      <c r="J389" s="26">
        <v>92</v>
      </c>
      <c r="K389" s="26">
        <v>90</v>
      </c>
      <c r="L389" s="26"/>
      <c r="M389" s="17">
        <f t="shared" si="60"/>
        <v>816</v>
      </c>
      <c r="N389" s="18">
        <f t="shared" si="59"/>
        <v>90.66666666666667</v>
      </c>
      <c r="O389" s="39"/>
    </row>
    <row r="390" spans="1:15" ht="12.75" customHeight="1">
      <c r="A390" s="16" t="s">
        <v>149</v>
      </c>
      <c r="B390" s="18">
        <v>83</v>
      </c>
      <c r="C390" s="17">
        <v>91</v>
      </c>
      <c r="D390" s="26"/>
      <c r="E390" s="26">
        <v>91</v>
      </c>
      <c r="F390" s="26">
        <v>93</v>
      </c>
      <c r="G390" s="26">
        <v>94</v>
      </c>
      <c r="H390" s="26">
        <v>89</v>
      </c>
      <c r="I390" s="26">
        <v>91</v>
      </c>
      <c r="J390" s="26">
        <v>89</v>
      </c>
      <c r="K390" s="26">
        <v>89</v>
      </c>
      <c r="L390" s="26"/>
      <c r="M390" s="17">
        <f t="shared" si="60"/>
        <v>727</v>
      </c>
      <c r="N390" s="18">
        <f t="shared" si="59"/>
        <v>90.875</v>
      </c>
      <c r="O390" s="39"/>
    </row>
    <row r="391" spans="1:15" ht="12.75" customHeight="1">
      <c r="A391" s="23"/>
      <c r="B391" s="31">
        <f aca="true" t="shared" si="61" ref="B391:L391">SUM(B386:B390)</f>
        <v>446</v>
      </c>
      <c r="C391" s="17">
        <f t="shared" si="61"/>
        <v>360</v>
      </c>
      <c r="D391" s="17">
        <f t="shared" si="61"/>
        <v>366</v>
      </c>
      <c r="E391" s="17">
        <f t="shared" si="61"/>
        <v>370</v>
      </c>
      <c r="F391" s="17">
        <f t="shared" si="61"/>
        <v>365</v>
      </c>
      <c r="G391" s="17">
        <f t="shared" si="61"/>
        <v>361</v>
      </c>
      <c r="H391" s="17">
        <f t="shared" si="61"/>
        <v>365</v>
      </c>
      <c r="I391" s="17">
        <f t="shared" si="61"/>
        <v>366</v>
      </c>
      <c r="J391" s="17">
        <f t="shared" si="61"/>
        <v>356</v>
      </c>
      <c r="K391" s="17">
        <f t="shared" si="61"/>
        <v>363</v>
      </c>
      <c r="L391" s="17">
        <f t="shared" si="61"/>
        <v>0</v>
      </c>
      <c r="M391" s="17">
        <f t="shared" si="60"/>
        <v>3272</v>
      </c>
      <c r="N391" s="18"/>
      <c r="O391" s="39"/>
    </row>
    <row r="392" spans="1:15" ht="12.75" customHeight="1">
      <c r="A392" s="29" t="s">
        <v>16</v>
      </c>
      <c r="B392" s="19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8" t="str">
        <f aca="true" t="shared" si="62" ref="N392:N397">IF(COUNT(C392:L392),AVERAGE(C392:L392)," ")</f>
        <v> </v>
      </c>
      <c r="O392" s="39"/>
    </row>
    <row r="393" spans="1:15" ht="12.75" customHeight="1">
      <c r="A393" s="16" t="s">
        <v>117</v>
      </c>
      <c r="B393" s="36">
        <v>90.7</v>
      </c>
      <c r="C393" s="17">
        <v>94</v>
      </c>
      <c r="D393" s="17">
        <v>95</v>
      </c>
      <c r="E393" s="17"/>
      <c r="F393" s="17"/>
      <c r="G393" s="17"/>
      <c r="H393" s="17"/>
      <c r="I393" s="17"/>
      <c r="J393" s="17"/>
      <c r="K393" s="17"/>
      <c r="L393" s="17"/>
      <c r="M393" s="17">
        <f aca="true" t="shared" si="63" ref="M393:M398">SUM(C393:L393)</f>
        <v>189</v>
      </c>
      <c r="N393" s="18">
        <f t="shared" si="62"/>
        <v>94.5</v>
      </c>
      <c r="O393" s="39"/>
    </row>
    <row r="394" spans="1:15" ht="12.75" customHeight="1">
      <c r="A394" s="16" t="s">
        <v>118</v>
      </c>
      <c r="B394" s="18">
        <v>89.8</v>
      </c>
      <c r="C394" s="17">
        <v>92</v>
      </c>
      <c r="D394" s="17">
        <v>90</v>
      </c>
      <c r="E394" s="17">
        <v>93</v>
      </c>
      <c r="F394" s="17">
        <v>91</v>
      </c>
      <c r="G394" s="17">
        <v>85</v>
      </c>
      <c r="H394" s="17">
        <v>91</v>
      </c>
      <c r="I394" s="17">
        <v>94</v>
      </c>
      <c r="J394" s="17">
        <v>93</v>
      </c>
      <c r="K394" s="17">
        <v>88</v>
      </c>
      <c r="L394" s="17"/>
      <c r="M394" s="17">
        <f t="shared" si="63"/>
        <v>817</v>
      </c>
      <c r="N394" s="18">
        <f t="shared" si="62"/>
        <v>90.77777777777777</v>
      </c>
      <c r="O394" s="39"/>
    </row>
    <row r="395" spans="1:15" ht="12.75" customHeight="1">
      <c r="A395" s="16" t="s">
        <v>119</v>
      </c>
      <c r="B395" s="18">
        <v>88.2</v>
      </c>
      <c r="C395" s="17">
        <v>91</v>
      </c>
      <c r="D395" s="26">
        <v>94</v>
      </c>
      <c r="E395" s="17">
        <v>93</v>
      </c>
      <c r="F395" s="17">
        <v>91</v>
      </c>
      <c r="G395" s="17">
        <v>89</v>
      </c>
      <c r="H395" s="17">
        <v>91</v>
      </c>
      <c r="I395" s="17">
        <v>95</v>
      </c>
      <c r="J395" s="17">
        <v>92</v>
      </c>
      <c r="K395" s="17">
        <v>94</v>
      </c>
      <c r="L395" s="17"/>
      <c r="M395" s="17">
        <f t="shared" si="63"/>
        <v>830</v>
      </c>
      <c r="N395" s="18">
        <f t="shared" si="62"/>
        <v>92.22222222222223</v>
      </c>
      <c r="O395" s="39"/>
    </row>
    <row r="396" spans="1:15" ht="12.75" customHeight="1">
      <c r="A396" s="16" t="s">
        <v>120</v>
      </c>
      <c r="B396" s="18">
        <v>88</v>
      </c>
      <c r="C396" s="17">
        <v>90</v>
      </c>
      <c r="D396" s="26">
        <v>94</v>
      </c>
      <c r="E396" s="17">
        <v>91</v>
      </c>
      <c r="F396" s="17">
        <v>92</v>
      </c>
      <c r="G396" s="17">
        <v>88</v>
      </c>
      <c r="H396" s="17">
        <v>87</v>
      </c>
      <c r="I396" s="17">
        <v>93</v>
      </c>
      <c r="J396" s="17">
        <v>92</v>
      </c>
      <c r="K396" s="17">
        <v>89</v>
      </c>
      <c r="L396" s="17"/>
      <c r="M396" s="17">
        <f t="shared" si="63"/>
        <v>816</v>
      </c>
      <c r="N396" s="18">
        <f t="shared" si="62"/>
        <v>90.66666666666667</v>
      </c>
      <c r="O396" s="39"/>
    </row>
    <row r="397" spans="1:15" ht="12.75" customHeight="1">
      <c r="A397" s="16" t="s">
        <v>159</v>
      </c>
      <c r="B397" s="18">
        <v>84.3</v>
      </c>
      <c r="C397" s="17"/>
      <c r="D397" s="26"/>
      <c r="E397" s="17">
        <v>89</v>
      </c>
      <c r="F397" s="17">
        <v>91</v>
      </c>
      <c r="G397" s="17">
        <v>80</v>
      </c>
      <c r="H397" s="17">
        <v>80</v>
      </c>
      <c r="I397" s="17">
        <v>93</v>
      </c>
      <c r="J397" s="17">
        <v>91</v>
      </c>
      <c r="K397" s="17">
        <v>90</v>
      </c>
      <c r="L397" s="17"/>
      <c r="M397" s="17">
        <f t="shared" si="63"/>
        <v>614</v>
      </c>
      <c r="N397" s="18">
        <f t="shared" si="62"/>
        <v>87.71428571428571</v>
      </c>
      <c r="O397" s="39"/>
    </row>
    <row r="398" spans="1:15" ht="12.75" customHeight="1">
      <c r="A398" s="6"/>
      <c r="B398" s="18">
        <f>SUM(B393:B397)</f>
        <v>441</v>
      </c>
      <c r="C398" s="17">
        <f>SUM(C393:C396)</f>
        <v>367</v>
      </c>
      <c r="D398" s="17">
        <f>SUM(D393:D396)</f>
        <v>373</v>
      </c>
      <c r="E398" s="17">
        <f aca="true" t="shared" si="64" ref="E398:J398">SUM(E393:E397)</f>
        <v>366</v>
      </c>
      <c r="F398" s="17">
        <f t="shared" si="64"/>
        <v>365</v>
      </c>
      <c r="G398" s="17">
        <f t="shared" si="64"/>
        <v>342</v>
      </c>
      <c r="H398" s="17">
        <f t="shared" si="64"/>
        <v>349</v>
      </c>
      <c r="I398" s="17">
        <f t="shared" si="64"/>
        <v>375</v>
      </c>
      <c r="J398" s="17">
        <f t="shared" si="64"/>
        <v>368</v>
      </c>
      <c r="K398" s="17">
        <f>SUM(K393:K397)</f>
        <v>361</v>
      </c>
      <c r="L398" s="17">
        <f>SUM(L393:L396)</f>
        <v>0</v>
      </c>
      <c r="M398" s="17">
        <f t="shared" si="63"/>
        <v>3266</v>
      </c>
      <c r="N398" s="18"/>
      <c r="O398" s="39"/>
    </row>
    <row r="399" spans="1:15" ht="12.75" customHeight="1">
      <c r="A399" s="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39"/>
    </row>
    <row r="400" spans="1:15" ht="12.75" customHeight="1">
      <c r="A400" s="6"/>
      <c r="B400" s="17"/>
      <c r="C400" s="17"/>
      <c r="D400" s="22" t="s">
        <v>7</v>
      </c>
      <c r="E400" s="19" t="s">
        <v>8</v>
      </c>
      <c r="F400" s="19" t="s">
        <v>9</v>
      </c>
      <c r="G400" s="19" t="s">
        <v>10</v>
      </c>
      <c r="H400" s="19" t="s">
        <v>11</v>
      </c>
      <c r="I400" s="19" t="s">
        <v>12</v>
      </c>
      <c r="J400" s="17"/>
      <c r="K400" s="17"/>
      <c r="L400" s="17"/>
      <c r="M400" s="17"/>
      <c r="N400" s="17"/>
      <c r="O400" s="39"/>
    </row>
    <row r="401" spans="1:15" ht="12.75" customHeight="1">
      <c r="A401" s="15" t="str">
        <f>+A385</f>
        <v>City of Truro E</v>
      </c>
      <c r="B401" s="17"/>
      <c r="C401" s="17"/>
      <c r="D401" s="26">
        <f>+J366</f>
        <v>9</v>
      </c>
      <c r="E401" s="26">
        <v>6</v>
      </c>
      <c r="F401" s="26">
        <v>0</v>
      </c>
      <c r="G401" s="26">
        <v>3</v>
      </c>
      <c r="H401" s="26">
        <f>+E401*2+F401</f>
        <v>12</v>
      </c>
      <c r="I401" s="26">
        <f>+M391</f>
        <v>3272</v>
      </c>
      <c r="J401" s="17"/>
      <c r="K401" s="17"/>
      <c r="L401" s="17"/>
      <c r="M401" s="17"/>
      <c r="N401" s="17"/>
      <c r="O401" s="39"/>
    </row>
    <row r="402" spans="1:15" ht="12.75" customHeight="1">
      <c r="A402" s="15" t="str">
        <f>+A379</f>
        <v>Bodmin C</v>
      </c>
      <c r="B402" s="17"/>
      <c r="C402" s="17"/>
      <c r="D402" s="26">
        <f>+J366</f>
        <v>9</v>
      </c>
      <c r="E402" s="26">
        <v>4</v>
      </c>
      <c r="F402" s="26">
        <v>0</v>
      </c>
      <c r="G402" s="26">
        <v>5</v>
      </c>
      <c r="H402" s="26">
        <f>+E402*2+F402</f>
        <v>8</v>
      </c>
      <c r="I402" s="26">
        <f>+M384</f>
        <v>3296</v>
      </c>
      <c r="J402" s="17"/>
      <c r="K402" s="17"/>
      <c r="L402" s="17"/>
      <c r="M402" s="17"/>
      <c r="N402" s="17"/>
      <c r="O402" s="39"/>
    </row>
    <row r="403" spans="1:15" ht="12.75" customHeight="1">
      <c r="A403" s="15" t="str">
        <f>+A392</f>
        <v>Penzance &amp; St. Ives C</v>
      </c>
      <c r="B403" s="17"/>
      <c r="C403" s="17"/>
      <c r="D403" s="26">
        <f>+J366</f>
        <v>9</v>
      </c>
      <c r="E403" s="26">
        <v>4</v>
      </c>
      <c r="F403" s="26">
        <v>0</v>
      </c>
      <c r="G403" s="26">
        <v>5</v>
      </c>
      <c r="H403" s="26">
        <f>+E403*2+F403</f>
        <v>8</v>
      </c>
      <c r="I403" s="26">
        <f>+M398</f>
        <v>3266</v>
      </c>
      <c r="J403" s="17"/>
      <c r="K403" s="17"/>
      <c r="L403" s="17"/>
      <c r="M403" s="17"/>
      <c r="N403" s="17"/>
      <c r="O403" s="39"/>
    </row>
    <row r="404" spans="1:15" ht="12.75" customHeight="1">
      <c r="A404" s="15" t="str">
        <f>+A373</f>
        <v>Polperro</v>
      </c>
      <c r="B404" s="17"/>
      <c r="C404" s="17"/>
      <c r="D404" s="26">
        <f>+J366</f>
        <v>9</v>
      </c>
      <c r="E404" s="26">
        <v>4</v>
      </c>
      <c r="F404" s="26">
        <v>0</v>
      </c>
      <c r="G404" s="26">
        <v>5</v>
      </c>
      <c r="H404" s="26">
        <f>+E404*2+F404</f>
        <v>8</v>
      </c>
      <c r="I404" s="26">
        <f>+M378</f>
        <v>2948</v>
      </c>
      <c r="J404" s="17"/>
      <c r="K404" s="17"/>
      <c r="L404" s="17"/>
      <c r="M404" s="17"/>
      <c r="N404" s="17"/>
      <c r="O404" s="39"/>
    </row>
    <row r="405" spans="1:15" ht="12.75" customHeight="1">
      <c r="A405" s="41"/>
      <c r="B405" s="36"/>
      <c r="C405" s="35"/>
      <c r="D405" s="38"/>
      <c r="E405" s="38"/>
      <c r="F405" s="38"/>
      <c r="G405" s="38"/>
      <c r="H405" s="38"/>
      <c r="I405" s="38"/>
      <c r="J405" s="38"/>
      <c r="K405" s="38"/>
      <c r="L405" s="38"/>
      <c r="M405" s="35"/>
      <c r="N405" s="66"/>
      <c r="O405" s="39"/>
    </row>
    <row r="406" spans="1:15" ht="12.75" customHeight="1">
      <c r="A406" s="41"/>
      <c r="B406" s="36"/>
      <c r="C406" s="35"/>
      <c r="D406" s="38"/>
      <c r="E406" s="38"/>
      <c r="F406" s="38"/>
      <c r="G406" s="38"/>
      <c r="H406" s="38"/>
      <c r="I406" s="38"/>
      <c r="J406" s="38"/>
      <c r="K406" s="38"/>
      <c r="L406" s="38"/>
      <c r="M406" s="35"/>
      <c r="N406" s="66"/>
      <c r="O406" s="39"/>
    </row>
    <row r="407" spans="1:15" ht="12.75" customHeight="1">
      <c r="A407" s="8"/>
      <c r="B407" s="8"/>
      <c r="E407" s="48" t="s">
        <v>5</v>
      </c>
      <c r="O407" s="39"/>
    </row>
    <row r="408" spans="1:15" ht="12.75" customHeight="1">
      <c r="A408" s="8"/>
      <c r="B408" s="8"/>
      <c r="F408" s="48" t="s">
        <v>6</v>
      </c>
      <c r="O408" s="39"/>
    </row>
    <row r="409" spans="5:15" ht="12.75" customHeight="1">
      <c r="E409" s="1"/>
      <c r="G409" s="48" t="s">
        <v>4</v>
      </c>
      <c r="O409" s="39"/>
    </row>
    <row r="410" spans="7:15" ht="12.75" customHeight="1">
      <c r="G410" s="48" t="s">
        <v>38</v>
      </c>
      <c r="O410" s="39"/>
    </row>
    <row r="411" spans="1:15" ht="12.75" customHeight="1">
      <c r="A411" s="85" t="s">
        <v>147</v>
      </c>
      <c r="F411" s="48" t="s">
        <v>23</v>
      </c>
      <c r="J411" s="13">
        <v>10</v>
      </c>
      <c r="O411" s="39"/>
    </row>
    <row r="412" spans="1:15" ht="12.75" customHeight="1">
      <c r="A412" s="100" t="s">
        <v>160</v>
      </c>
      <c r="D412" s="4"/>
      <c r="E412" s="4"/>
      <c r="F412" s="2"/>
      <c r="H412" s="10" t="s">
        <v>167</v>
      </c>
      <c r="O412" s="39"/>
    </row>
    <row r="413" spans="1:8" ht="12.75" customHeight="1">
      <c r="A413" s="2"/>
      <c r="B413" s="2" t="str">
        <f>+A425</f>
        <v>Bodmin C</v>
      </c>
      <c r="C413" s="11"/>
      <c r="D413" s="7"/>
      <c r="E413" s="7"/>
      <c r="F413" s="13">
        <f>+L430</f>
        <v>377</v>
      </c>
      <c r="H413" s="13">
        <v>3</v>
      </c>
    </row>
    <row r="414" spans="1:15" ht="12.75" customHeight="1">
      <c r="A414" s="2"/>
      <c r="B414" s="32" t="str">
        <f>+A419</f>
        <v>Polperro</v>
      </c>
      <c r="C414" s="9"/>
      <c r="D414" s="4"/>
      <c r="E414" s="4"/>
      <c r="F414" s="13">
        <f>+L424</f>
        <v>369</v>
      </c>
      <c r="H414" s="13">
        <v>2</v>
      </c>
      <c r="I414" s="2"/>
      <c r="J414" s="2"/>
      <c r="L414" s="2"/>
      <c r="M414" s="2"/>
      <c r="N414" s="2"/>
      <c r="O414" s="39"/>
    </row>
    <row r="415" spans="1:15" ht="12.75" customHeight="1">
      <c r="A415" s="6"/>
      <c r="B415" s="10" t="str">
        <f>+A431</f>
        <v>City of Truro E</v>
      </c>
      <c r="D415" s="5"/>
      <c r="E415" s="5"/>
      <c r="F415" s="13">
        <f>+L437</f>
        <v>366</v>
      </c>
      <c r="H415" s="13">
        <v>1</v>
      </c>
      <c r="O415" s="39"/>
    </row>
    <row r="416" spans="1:15" ht="12.75" customHeight="1">
      <c r="A416" s="6"/>
      <c r="B416" s="2" t="str">
        <f>+A438</f>
        <v>Penzance &amp; St. Ives C</v>
      </c>
      <c r="D416" s="2"/>
      <c r="E416" s="2"/>
      <c r="F416" s="13">
        <f>+L444</f>
        <v>363</v>
      </c>
      <c r="G416" s="5"/>
      <c r="H416" s="20"/>
      <c r="I416" s="5"/>
      <c r="J416" s="5"/>
      <c r="K416" s="5"/>
      <c r="L416" s="5"/>
      <c r="M416" s="5"/>
      <c r="N416" s="5"/>
      <c r="O416" s="39"/>
    </row>
    <row r="417" spans="1:15" ht="12.75" customHeight="1">
      <c r="A417" s="6"/>
      <c r="B417" s="2"/>
      <c r="D417" s="2"/>
      <c r="E417" s="2"/>
      <c r="F417" s="13"/>
      <c r="G417" s="5"/>
      <c r="H417" s="12"/>
      <c r="I417" s="5"/>
      <c r="J417" s="5"/>
      <c r="K417" s="5"/>
      <c r="L417" s="5"/>
      <c r="M417" s="5"/>
      <c r="N417" s="5"/>
      <c r="O417" s="39"/>
    </row>
    <row r="418" spans="1:15" ht="12.75" customHeight="1">
      <c r="A418" s="16"/>
      <c r="B418" s="4" t="s">
        <v>1</v>
      </c>
      <c r="C418" s="10" t="s">
        <v>3</v>
      </c>
      <c r="D418" s="7"/>
      <c r="E418" s="7"/>
      <c r="F418" s="5"/>
      <c r="G418" s="5"/>
      <c r="H418" s="12"/>
      <c r="I418" s="5"/>
      <c r="J418" s="5"/>
      <c r="K418" s="5"/>
      <c r="L418" s="5"/>
      <c r="M418" s="5"/>
      <c r="N418" s="5"/>
      <c r="O418" s="39"/>
    </row>
    <row r="419" spans="1:15" ht="12.75" customHeight="1">
      <c r="A419" s="29" t="s">
        <v>36</v>
      </c>
      <c r="B419" s="4" t="s">
        <v>0</v>
      </c>
      <c r="C419" s="7">
        <v>1</v>
      </c>
      <c r="D419" s="7">
        <v>2</v>
      </c>
      <c r="E419" s="7">
        <v>3</v>
      </c>
      <c r="F419" s="7">
        <v>4</v>
      </c>
      <c r="G419" s="7">
        <v>5</v>
      </c>
      <c r="H419" s="7">
        <v>6</v>
      </c>
      <c r="I419" s="7">
        <v>7</v>
      </c>
      <c r="J419" s="7">
        <v>8</v>
      </c>
      <c r="K419" s="7">
        <v>9</v>
      </c>
      <c r="L419" s="7">
        <v>10</v>
      </c>
      <c r="M419" s="14" t="s">
        <v>2</v>
      </c>
      <c r="N419" s="14" t="s">
        <v>0</v>
      </c>
      <c r="O419" s="39"/>
    </row>
    <row r="420" spans="1:15" ht="12.75" customHeight="1">
      <c r="A420" s="16" t="s">
        <v>113</v>
      </c>
      <c r="B420" s="17">
        <v>95.6</v>
      </c>
      <c r="C420" s="17">
        <v>96</v>
      </c>
      <c r="D420" s="17">
        <v>93</v>
      </c>
      <c r="E420" s="17">
        <v>97</v>
      </c>
      <c r="F420" s="17">
        <v>98</v>
      </c>
      <c r="G420" s="17"/>
      <c r="H420" s="17">
        <v>94</v>
      </c>
      <c r="I420" s="17">
        <v>93</v>
      </c>
      <c r="J420" s="17">
        <v>96</v>
      </c>
      <c r="K420" s="17">
        <v>99</v>
      </c>
      <c r="L420" s="17">
        <v>98</v>
      </c>
      <c r="M420" s="17">
        <f>SUM(C420:L420)</f>
        <v>864</v>
      </c>
      <c r="N420" s="18">
        <f>IF(COUNT(C420:L420),AVERAGE(C420:L420)," ")</f>
        <v>96</v>
      </c>
      <c r="O420" s="39"/>
    </row>
    <row r="421" spans="1:15" ht="12.75" customHeight="1">
      <c r="A421" s="16" t="s">
        <v>114</v>
      </c>
      <c r="B421" s="18">
        <v>92.8</v>
      </c>
      <c r="C421" s="17"/>
      <c r="D421" s="17">
        <v>95</v>
      </c>
      <c r="E421" s="17">
        <v>92</v>
      </c>
      <c r="F421" s="17">
        <v>90</v>
      </c>
      <c r="G421" s="17">
        <v>92</v>
      </c>
      <c r="H421" s="17"/>
      <c r="I421" s="17">
        <v>85</v>
      </c>
      <c r="J421" s="17">
        <v>95</v>
      </c>
      <c r="K421" s="17">
        <v>93</v>
      </c>
      <c r="L421" s="17">
        <v>96</v>
      </c>
      <c r="M421" s="17">
        <f>SUM(C421:L421)</f>
        <v>738</v>
      </c>
      <c r="N421" s="18">
        <f>IF(COUNT(C421:L421),AVERAGE(C421:L421)," ")</f>
        <v>92.25</v>
      </c>
      <c r="O421" s="39"/>
    </row>
    <row r="422" spans="1:15" ht="12.75" customHeight="1">
      <c r="A422" s="16" t="s">
        <v>115</v>
      </c>
      <c r="B422" s="18">
        <v>91.6</v>
      </c>
      <c r="C422" s="17">
        <v>99</v>
      </c>
      <c r="D422" s="26">
        <v>91</v>
      </c>
      <c r="E422" s="26">
        <v>92</v>
      </c>
      <c r="F422" s="26">
        <v>91</v>
      </c>
      <c r="G422" s="26">
        <v>93</v>
      </c>
      <c r="H422" s="26">
        <v>94</v>
      </c>
      <c r="I422" s="26">
        <v>92</v>
      </c>
      <c r="J422" s="26">
        <v>92</v>
      </c>
      <c r="K422" s="26">
        <v>91</v>
      </c>
      <c r="L422" s="26">
        <v>87</v>
      </c>
      <c r="M422" s="17">
        <f>SUM(C422:L422)</f>
        <v>922</v>
      </c>
      <c r="N422" s="18">
        <f>IF(COUNT(C422:L422),AVERAGE(C422:L422)," ")</f>
        <v>92.2</v>
      </c>
      <c r="O422" s="39"/>
    </row>
    <row r="423" spans="1:15" ht="12.75" customHeight="1">
      <c r="A423" s="16" t="s">
        <v>116</v>
      </c>
      <c r="B423" s="18">
        <v>89</v>
      </c>
      <c r="C423" s="17"/>
      <c r="D423" s="26">
        <v>84</v>
      </c>
      <c r="E423" s="26">
        <v>92</v>
      </c>
      <c r="F423" s="26">
        <v>89</v>
      </c>
      <c r="G423" s="26">
        <v>85</v>
      </c>
      <c r="H423" s="26">
        <v>90</v>
      </c>
      <c r="I423" s="26">
        <v>81</v>
      </c>
      <c r="J423" s="26">
        <v>89</v>
      </c>
      <c r="K423" s="26">
        <v>95</v>
      </c>
      <c r="L423" s="26">
        <v>88</v>
      </c>
      <c r="M423" s="17">
        <f>SUM(C423:L423)</f>
        <v>793</v>
      </c>
      <c r="N423" s="18">
        <f>IF(COUNT(C423:L423),AVERAGE(C423:L423)," ")</f>
        <v>88.11111111111111</v>
      </c>
      <c r="O423" s="39"/>
    </row>
    <row r="424" spans="1:15" ht="12.75" customHeight="1">
      <c r="A424" s="16"/>
      <c r="B424" s="17">
        <f aca="true" t="shared" si="65" ref="B424:L424">SUM(B420:B423)</f>
        <v>369</v>
      </c>
      <c r="C424" s="17">
        <f t="shared" si="65"/>
        <v>195</v>
      </c>
      <c r="D424" s="17">
        <f t="shared" si="65"/>
        <v>363</v>
      </c>
      <c r="E424" s="17">
        <f t="shared" si="65"/>
        <v>373</v>
      </c>
      <c r="F424" s="17">
        <f t="shared" si="65"/>
        <v>368</v>
      </c>
      <c r="G424" s="17">
        <f t="shared" si="65"/>
        <v>270</v>
      </c>
      <c r="H424" s="17">
        <f t="shared" si="65"/>
        <v>278</v>
      </c>
      <c r="I424" s="17">
        <f t="shared" si="65"/>
        <v>351</v>
      </c>
      <c r="J424" s="17">
        <f t="shared" si="65"/>
        <v>372</v>
      </c>
      <c r="K424" s="17">
        <f t="shared" si="65"/>
        <v>378</v>
      </c>
      <c r="L424" s="17">
        <f t="shared" si="65"/>
        <v>369</v>
      </c>
      <c r="M424" s="17">
        <f>SUM(C424:L424)</f>
        <v>3317</v>
      </c>
      <c r="N424" s="18"/>
      <c r="O424" s="39"/>
    </row>
    <row r="425" spans="1:15" ht="12.75" customHeight="1">
      <c r="A425" s="29" t="s">
        <v>112</v>
      </c>
      <c r="B425" s="6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8" t="str">
        <f>IF(COUNT(C425:L425),AVERAGE(C425:L425)," ")</f>
        <v> </v>
      </c>
      <c r="O425" s="39"/>
    </row>
    <row r="426" spans="1:15" ht="12.75" customHeight="1">
      <c r="A426" s="16" t="s">
        <v>125</v>
      </c>
      <c r="B426" s="18">
        <v>92.7</v>
      </c>
      <c r="C426" s="84">
        <v>91</v>
      </c>
      <c r="D426" s="17">
        <v>95</v>
      </c>
      <c r="E426" s="17">
        <v>93</v>
      </c>
      <c r="F426" s="17">
        <v>91</v>
      </c>
      <c r="G426" s="17">
        <v>98</v>
      </c>
      <c r="H426" s="17">
        <v>96</v>
      </c>
      <c r="I426" s="17">
        <v>92</v>
      </c>
      <c r="J426" s="17">
        <v>93</v>
      </c>
      <c r="K426" s="17">
        <v>94</v>
      </c>
      <c r="L426" s="17">
        <v>93</v>
      </c>
      <c r="M426" s="17">
        <f>SUM(C426:L426)</f>
        <v>936</v>
      </c>
      <c r="N426" s="18">
        <f>IF(COUNT(C426:L426),AVERAGE(C426:L426)," ")</f>
        <v>93.6</v>
      </c>
      <c r="O426" s="39"/>
    </row>
    <row r="427" spans="1:15" ht="12.75" customHeight="1">
      <c r="A427" s="16" t="s">
        <v>126</v>
      </c>
      <c r="B427" s="18">
        <v>92.2</v>
      </c>
      <c r="C427" s="17">
        <v>94</v>
      </c>
      <c r="D427" s="17">
        <v>91</v>
      </c>
      <c r="E427" s="17">
        <v>92</v>
      </c>
      <c r="F427" s="17">
        <v>96</v>
      </c>
      <c r="G427" s="17">
        <v>94</v>
      </c>
      <c r="H427" s="17">
        <v>91</v>
      </c>
      <c r="I427" s="17">
        <v>95</v>
      </c>
      <c r="J427" s="17">
        <v>92</v>
      </c>
      <c r="K427" s="17">
        <v>92</v>
      </c>
      <c r="L427" s="17">
        <v>97</v>
      </c>
      <c r="M427" s="17">
        <f>SUM(C427:L427)</f>
        <v>934</v>
      </c>
      <c r="N427" s="18">
        <f>IF(COUNT(C427:L427),AVERAGE(C427:L427)," ")</f>
        <v>93.4</v>
      </c>
      <c r="O427" s="39"/>
    </row>
    <row r="428" spans="1:15" ht="12.75" customHeight="1">
      <c r="A428" s="16" t="s">
        <v>127</v>
      </c>
      <c r="B428" s="18">
        <v>91.4</v>
      </c>
      <c r="C428" s="17">
        <v>93</v>
      </c>
      <c r="D428" s="26">
        <v>92</v>
      </c>
      <c r="E428" s="26">
        <v>95</v>
      </c>
      <c r="F428" s="26">
        <v>90</v>
      </c>
      <c r="G428" s="26">
        <v>93</v>
      </c>
      <c r="H428" s="26">
        <v>93</v>
      </c>
      <c r="I428" s="26">
        <v>90</v>
      </c>
      <c r="J428" s="26">
        <v>92</v>
      </c>
      <c r="K428" s="26">
        <v>94</v>
      </c>
      <c r="L428" s="26">
        <v>95</v>
      </c>
      <c r="M428" s="17">
        <f>SUM(C428:L428)</f>
        <v>927</v>
      </c>
      <c r="N428" s="18">
        <f>IF(COUNT(C428:L428),AVERAGE(C428:L428)," ")</f>
        <v>92.7</v>
      </c>
      <c r="O428" s="39"/>
    </row>
    <row r="429" spans="1:15" ht="12.75" customHeight="1">
      <c r="A429" s="16" t="s">
        <v>128</v>
      </c>
      <c r="B429" s="31">
        <v>88.7</v>
      </c>
      <c r="C429" s="17">
        <v>85</v>
      </c>
      <c r="D429" s="26">
        <v>87</v>
      </c>
      <c r="E429" s="26">
        <v>89</v>
      </c>
      <c r="F429" s="26">
        <v>89</v>
      </c>
      <c r="G429" s="26">
        <v>90</v>
      </c>
      <c r="H429" s="26">
        <v>88</v>
      </c>
      <c r="I429" s="26">
        <v>81</v>
      </c>
      <c r="J429" s="26">
        <v>87</v>
      </c>
      <c r="K429" s="26">
        <v>88</v>
      </c>
      <c r="L429" s="26">
        <v>92</v>
      </c>
      <c r="M429" s="17">
        <f>SUM(C429:L429)</f>
        <v>876</v>
      </c>
      <c r="N429" s="18">
        <f>IF(COUNT(C429:L429),AVERAGE(C429:L429)," ")</f>
        <v>87.6</v>
      </c>
      <c r="O429" s="39"/>
    </row>
    <row r="430" spans="2:15" ht="12.75" customHeight="1">
      <c r="B430" s="83">
        <f aca="true" t="shared" si="66" ref="B430:L430">SUM(B426:B429)</f>
        <v>365</v>
      </c>
      <c r="C430" s="17">
        <f t="shared" si="66"/>
        <v>363</v>
      </c>
      <c r="D430" s="17">
        <f t="shared" si="66"/>
        <v>365</v>
      </c>
      <c r="E430" s="17">
        <f t="shared" si="66"/>
        <v>369</v>
      </c>
      <c r="F430" s="17">
        <f t="shared" si="66"/>
        <v>366</v>
      </c>
      <c r="G430" s="17">
        <f t="shared" si="66"/>
        <v>375</v>
      </c>
      <c r="H430" s="17">
        <f t="shared" si="66"/>
        <v>368</v>
      </c>
      <c r="I430" s="17">
        <f t="shared" si="66"/>
        <v>358</v>
      </c>
      <c r="J430" s="17">
        <f t="shared" si="66"/>
        <v>364</v>
      </c>
      <c r="K430" s="17">
        <f t="shared" si="66"/>
        <v>368</v>
      </c>
      <c r="L430" s="17">
        <f t="shared" si="66"/>
        <v>377</v>
      </c>
      <c r="M430" s="17">
        <f>SUM(C430:L430)</f>
        <v>3673</v>
      </c>
      <c r="N430" s="18"/>
      <c r="O430" s="39"/>
    </row>
    <row r="431" spans="1:15" ht="12.75" customHeight="1">
      <c r="A431" s="29" t="s">
        <v>32</v>
      </c>
      <c r="B431" s="19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8" t="str">
        <f aca="true" t="shared" si="67" ref="N431:N436">IF(COUNT(C431:L431),AVERAGE(C431:L431)," ")</f>
        <v> </v>
      </c>
      <c r="O431" s="39"/>
    </row>
    <row r="432" spans="1:15" ht="12.75" customHeight="1">
      <c r="A432" s="16" t="s">
        <v>121</v>
      </c>
      <c r="B432" s="18">
        <v>93</v>
      </c>
      <c r="C432" s="17">
        <v>89</v>
      </c>
      <c r="D432" s="17">
        <v>97</v>
      </c>
      <c r="E432" s="17">
        <v>95</v>
      </c>
      <c r="F432" s="17">
        <v>96</v>
      </c>
      <c r="G432" s="17">
        <v>86</v>
      </c>
      <c r="H432" s="17">
        <v>89</v>
      </c>
      <c r="I432" s="17">
        <v>86</v>
      </c>
      <c r="J432" s="17">
        <v>84</v>
      </c>
      <c r="K432" s="17">
        <v>92</v>
      </c>
      <c r="L432" s="17">
        <v>96</v>
      </c>
      <c r="M432" s="17">
        <f aca="true" t="shared" si="68" ref="M432:M437">SUM(C432:L432)</f>
        <v>910</v>
      </c>
      <c r="N432" s="18">
        <f t="shared" si="67"/>
        <v>91</v>
      </c>
      <c r="O432" s="39"/>
    </row>
    <row r="433" spans="1:15" ht="12.75" customHeight="1">
      <c r="A433" s="16" t="s">
        <v>122</v>
      </c>
      <c r="B433" s="18">
        <v>91</v>
      </c>
      <c r="C433" s="17">
        <v>91</v>
      </c>
      <c r="D433" s="17">
        <v>94</v>
      </c>
      <c r="E433" s="17">
        <v>93</v>
      </c>
      <c r="F433" s="17">
        <v>83</v>
      </c>
      <c r="G433" s="17">
        <v>92</v>
      </c>
      <c r="H433" s="17">
        <v>94</v>
      </c>
      <c r="I433" s="17">
        <v>96</v>
      </c>
      <c r="J433" s="17">
        <v>91</v>
      </c>
      <c r="K433" s="17">
        <v>92</v>
      </c>
      <c r="L433" s="17">
        <v>96</v>
      </c>
      <c r="M433" s="17">
        <f t="shared" si="68"/>
        <v>922</v>
      </c>
      <c r="N433" s="18">
        <f t="shared" si="67"/>
        <v>92.2</v>
      </c>
      <c r="O433" s="39"/>
    </row>
    <row r="434" spans="1:15" ht="12.75" customHeight="1">
      <c r="A434" s="16" t="s">
        <v>123</v>
      </c>
      <c r="B434" s="18">
        <v>91</v>
      </c>
      <c r="C434" s="17"/>
      <c r="D434" s="26">
        <v>89</v>
      </c>
      <c r="E434" s="26"/>
      <c r="F434" s="26"/>
      <c r="G434" s="26"/>
      <c r="H434" s="26"/>
      <c r="I434" s="26"/>
      <c r="J434" s="26"/>
      <c r="K434" s="26"/>
      <c r="L434" s="26"/>
      <c r="M434" s="17">
        <f t="shared" si="68"/>
        <v>89</v>
      </c>
      <c r="N434" s="18">
        <f t="shared" si="67"/>
        <v>89</v>
      </c>
      <c r="O434" s="39"/>
    </row>
    <row r="435" spans="1:15" ht="12.75" customHeight="1">
      <c r="A435" s="16" t="s">
        <v>124</v>
      </c>
      <c r="B435" s="18">
        <v>88</v>
      </c>
      <c r="C435" s="17">
        <v>89</v>
      </c>
      <c r="D435" s="26">
        <v>86</v>
      </c>
      <c r="E435" s="99">
        <v>91</v>
      </c>
      <c r="F435" s="26">
        <v>93</v>
      </c>
      <c r="G435" s="26">
        <v>89</v>
      </c>
      <c r="H435" s="26">
        <v>93</v>
      </c>
      <c r="I435" s="26">
        <v>93</v>
      </c>
      <c r="J435" s="26">
        <v>92</v>
      </c>
      <c r="K435" s="26">
        <v>90</v>
      </c>
      <c r="L435" s="26">
        <v>88</v>
      </c>
      <c r="M435" s="17">
        <f t="shared" si="68"/>
        <v>904</v>
      </c>
      <c r="N435" s="18">
        <f t="shared" si="67"/>
        <v>90.4</v>
      </c>
      <c r="O435" s="39"/>
    </row>
    <row r="436" spans="1:15" ht="12.75" customHeight="1">
      <c r="A436" s="16" t="s">
        <v>149</v>
      </c>
      <c r="B436" s="18">
        <v>83</v>
      </c>
      <c r="C436" s="17">
        <v>91</v>
      </c>
      <c r="D436" s="26"/>
      <c r="E436" s="26">
        <v>91</v>
      </c>
      <c r="F436" s="26">
        <v>93</v>
      </c>
      <c r="G436" s="26">
        <v>94</v>
      </c>
      <c r="H436" s="26">
        <v>89</v>
      </c>
      <c r="I436" s="26">
        <v>91</v>
      </c>
      <c r="J436" s="26">
        <v>89</v>
      </c>
      <c r="K436" s="26">
        <v>89</v>
      </c>
      <c r="L436" s="26">
        <v>86</v>
      </c>
      <c r="M436" s="17">
        <f t="shared" si="68"/>
        <v>813</v>
      </c>
      <c r="N436" s="18">
        <f t="shared" si="67"/>
        <v>90.33333333333333</v>
      </c>
      <c r="O436" s="39"/>
    </row>
    <row r="437" spans="1:15" ht="12.75" customHeight="1">
      <c r="A437" s="23"/>
      <c r="B437" s="31">
        <f aca="true" t="shared" si="69" ref="B437:L437">SUM(B432:B436)</f>
        <v>446</v>
      </c>
      <c r="C437" s="17">
        <f t="shared" si="69"/>
        <v>360</v>
      </c>
      <c r="D437" s="17">
        <f t="shared" si="69"/>
        <v>366</v>
      </c>
      <c r="E437" s="17">
        <f t="shared" si="69"/>
        <v>370</v>
      </c>
      <c r="F437" s="17">
        <f t="shared" si="69"/>
        <v>365</v>
      </c>
      <c r="G437" s="17">
        <f t="shared" si="69"/>
        <v>361</v>
      </c>
      <c r="H437" s="17">
        <f t="shared" si="69"/>
        <v>365</v>
      </c>
      <c r="I437" s="17">
        <f t="shared" si="69"/>
        <v>366</v>
      </c>
      <c r="J437" s="17">
        <f t="shared" si="69"/>
        <v>356</v>
      </c>
      <c r="K437" s="17">
        <f t="shared" si="69"/>
        <v>363</v>
      </c>
      <c r="L437" s="17">
        <f t="shared" si="69"/>
        <v>366</v>
      </c>
      <c r="M437" s="17">
        <f t="shared" si="68"/>
        <v>3638</v>
      </c>
      <c r="N437" s="18"/>
      <c r="O437" s="39"/>
    </row>
    <row r="438" spans="1:15" ht="12.75" customHeight="1">
      <c r="A438" s="29" t="s">
        <v>16</v>
      </c>
      <c r="B438" s="19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8" t="str">
        <f aca="true" t="shared" si="70" ref="N438:N443">IF(COUNT(C438:L438),AVERAGE(C438:L438)," ")</f>
        <v> </v>
      </c>
      <c r="O438" s="39"/>
    </row>
    <row r="439" spans="1:15" ht="12.75" customHeight="1">
      <c r="A439" s="16" t="s">
        <v>117</v>
      </c>
      <c r="B439" s="36">
        <v>90.7</v>
      </c>
      <c r="C439" s="17">
        <v>94</v>
      </c>
      <c r="D439" s="17">
        <v>95</v>
      </c>
      <c r="E439" s="17"/>
      <c r="F439" s="17"/>
      <c r="G439" s="17"/>
      <c r="H439" s="17"/>
      <c r="I439" s="17"/>
      <c r="J439" s="17"/>
      <c r="K439" s="17"/>
      <c r="L439" s="17"/>
      <c r="M439" s="17">
        <f aca="true" t="shared" si="71" ref="M439:M444">SUM(C439:L439)</f>
        <v>189</v>
      </c>
      <c r="N439" s="18">
        <f t="shared" si="70"/>
        <v>94.5</v>
      </c>
      <c r="O439" s="39"/>
    </row>
    <row r="440" spans="1:15" ht="12.75" customHeight="1">
      <c r="A440" s="16" t="s">
        <v>118</v>
      </c>
      <c r="B440" s="18">
        <v>89.8</v>
      </c>
      <c r="C440" s="17">
        <v>92</v>
      </c>
      <c r="D440" s="17">
        <v>90</v>
      </c>
      <c r="E440" s="17">
        <v>93</v>
      </c>
      <c r="F440" s="17">
        <v>91</v>
      </c>
      <c r="G440" s="17">
        <v>85</v>
      </c>
      <c r="H440" s="17">
        <v>91</v>
      </c>
      <c r="I440" s="17">
        <v>94</v>
      </c>
      <c r="J440" s="17">
        <v>93</v>
      </c>
      <c r="K440" s="17">
        <v>88</v>
      </c>
      <c r="L440" s="17">
        <v>95</v>
      </c>
      <c r="M440" s="17">
        <f t="shared" si="71"/>
        <v>912</v>
      </c>
      <c r="N440" s="18">
        <f t="shared" si="70"/>
        <v>91.2</v>
      </c>
      <c r="O440" s="39"/>
    </row>
    <row r="441" spans="1:15" ht="12.75" customHeight="1">
      <c r="A441" s="16" t="s">
        <v>119</v>
      </c>
      <c r="B441" s="18">
        <v>88.2</v>
      </c>
      <c r="C441" s="17">
        <v>91</v>
      </c>
      <c r="D441" s="26">
        <v>94</v>
      </c>
      <c r="E441" s="17">
        <v>93</v>
      </c>
      <c r="F441" s="17">
        <v>91</v>
      </c>
      <c r="G441" s="17">
        <v>89</v>
      </c>
      <c r="H441" s="17">
        <v>91</v>
      </c>
      <c r="I441" s="17">
        <v>95</v>
      </c>
      <c r="J441" s="17">
        <v>92</v>
      </c>
      <c r="K441" s="17">
        <v>94</v>
      </c>
      <c r="L441" s="17">
        <v>91</v>
      </c>
      <c r="M441" s="17">
        <f t="shared" si="71"/>
        <v>921</v>
      </c>
      <c r="N441" s="18">
        <f t="shared" si="70"/>
        <v>92.1</v>
      </c>
      <c r="O441" s="39"/>
    </row>
    <row r="442" spans="1:15" ht="12.75" customHeight="1">
      <c r="A442" s="16" t="s">
        <v>120</v>
      </c>
      <c r="B442" s="18">
        <v>88</v>
      </c>
      <c r="C442" s="17">
        <v>90</v>
      </c>
      <c r="D442" s="26">
        <v>94</v>
      </c>
      <c r="E442" s="17">
        <v>91</v>
      </c>
      <c r="F442" s="17">
        <v>92</v>
      </c>
      <c r="G442" s="17">
        <v>88</v>
      </c>
      <c r="H442" s="17">
        <v>87</v>
      </c>
      <c r="I442" s="17">
        <v>93</v>
      </c>
      <c r="J442" s="17">
        <v>92</v>
      </c>
      <c r="K442" s="17">
        <v>89</v>
      </c>
      <c r="L442" s="17">
        <v>92</v>
      </c>
      <c r="M442" s="17">
        <f t="shared" si="71"/>
        <v>908</v>
      </c>
      <c r="N442" s="18">
        <f t="shared" si="70"/>
        <v>90.8</v>
      </c>
      <c r="O442" s="39"/>
    </row>
    <row r="443" spans="1:15" ht="12.75" customHeight="1">
      <c r="A443" s="16" t="s">
        <v>159</v>
      </c>
      <c r="B443" s="18">
        <v>84.3</v>
      </c>
      <c r="C443" s="17"/>
      <c r="D443" s="26"/>
      <c r="E443" s="17">
        <v>89</v>
      </c>
      <c r="F443" s="17">
        <v>91</v>
      </c>
      <c r="G443" s="17">
        <v>80</v>
      </c>
      <c r="H443" s="17">
        <v>80</v>
      </c>
      <c r="I443" s="17">
        <v>93</v>
      </c>
      <c r="J443" s="17">
        <v>91</v>
      </c>
      <c r="K443" s="17">
        <v>90</v>
      </c>
      <c r="L443" s="17">
        <v>85</v>
      </c>
      <c r="M443" s="17">
        <f t="shared" si="71"/>
        <v>699</v>
      </c>
      <c r="N443" s="18">
        <f t="shared" si="70"/>
        <v>87.375</v>
      </c>
      <c r="O443" s="39"/>
    </row>
    <row r="444" spans="1:15" ht="12.75" customHeight="1">
      <c r="A444" s="6"/>
      <c r="B444" s="18">
        <f>SUM(B439:B443)</f>
        <v>441</v>
      </c>
      <c r="C444" s="17">
        <f>SUM(C439:C442)</f>
        <v>367</v>
      </c>
      <c r="D444" s="17">
        <f>SUM(D439:D442)</f>
        <v>373</v>
      </c>
      <c r="E444" s="17">
        <f aca="true" t="shared" si="72" ref="E444:K444">SUM(E439:E443)</f>
        <v>366</v>
      </c>
      <c r="F444" s="17">
        <f t="shared" si="72"/>
        <v>365</v>
      </c>
      <c r="G444" s="17">
        <f t="shared" si="72"/>
        <v>342</v>
      </c>
      <c r="H444" s="17">
        <f t="shared" si="72"/>
        <v>349</v>
      </c>
      <c r="I444" s="17">
        <f t="shared" si="72"/>
        <v>375</v>
      </c>
      <c r="J444" s="17">
        <f t="shared" si="72"/>
        <v>368</v>
      </c>
      <c r="K444" s="17">
        <f t="shared" si="72"/>
        <v>361</v>
      </c>
      <c r="L444" s="17">
        <f>SUM(L439:L443)</f>
        <v>363</v>
      </c>
      <c r="M444" s="17">
        <f t="shared" si="71"/>
        <v>3629</v>
      </c>
      <c r="N444" s="18"/>
      <c r="O444" s="39"/>
    </row>
    <row r="445" spans="1:15" ht="12.75" customHeight="1">
      <c r="A445" s="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39"/>
    </row>
    <row r="446" spans="1:15" ht="12.75" customHeight="1">
      <c r="A446" s="6"/>
      <c r="B446" s="17"/>
      <c r="C446" s="17"/>
      <c r="D446" s="22" t="s">
        <v>7</v>
      </c>
      <c r="E446" s="19" t="s">
        <v>8</v>
      </c>
      <c r="F446" s="19" t="s">
        <v>9</v>
      </c>
      <c r="G446" s="19" t="s">
        <v>10</v>
      </c>
      <c r="H446" s="19" t="s">
        <v>11</v>
      </c>
      <c r="I446" s="19" t="s">
        <v>12</v>
      </c>
      <c r="J446" s="17"/>
      <c r="K446" s="17"/>
      <c r="L446" s="17"/>
      <c r="M446" s="17"/>
      <c r="N446" s="17"/>
      <c r="O446" s="39"/>
    </row>
    <row r="447" spans="1:15" ht="12.75" customHeight="1">
      <c r="A447" s="15" t="str">
        <f>+A431</f>
        <v>City of Truro E</v>
      </c>
      <c r="B447" s="17"/>
      <c r="C447" s="17"/>
      <c r="D447" s="26">
        <f>+J411</f>
        <v>10</v>
      </c>
      <c r="E447" s="26">
        <v>6</v>
      </c>
      <c r="F447" s="26">
        <v>0</v>
      </c>
      <c r="G447" s="26">
        <v>3</v>
      </c>
      <c r="H447" s="26">
        <v>13</v>
      </c>
      <c r="I447" s="26">
        <f>+M437</f>
        <v>3638</v>
      </c>
      <c r="J447" s="17"/>
      <c r="K447" s="17"/>
      <c r="L447" s="17"/>
      <c r="M447" s="17"/>
      <c r="N447" s="17"/>
      <c r="O447" s="39"/>
    </row>
    <row r="448" spans="1:15" ht="12.75" customHeight="1">
      <c r="A448" s="15" t="str">
        <f>+A425</f>
        <v>Bodmin C</v>
      </c>
      <c r="B448" s="17"/>
      <c r="C448" s="17"/>
      <c r="D448" s="26">
        <f>+J411</f>
        <v>10</v>
      </c>
      <c r="E448" s="26">
        <v>4</v>
      </c>
      <c r="F448" s="26">
        <v>0</v>
      </c>
      <c r="G448" s="26">
        <v>5</v>
      </c>
      <c r="H448" s="26">
        <v>11</v>
      </c>
      <c r="I448" s="26">
        <f>+M430</f>
        <v>3673</v>
      </c>
      <c r="J448" s="17"/>
      <c r="K448" s="17"/>
      <c r="L448" s="17"/>
      <c r="M448" s="17"/>
      <c r="N448" s="17"/>
      <c r="O448" s="39"/>
    </row>
    <row r="449" spans="1:15" ht="12.75" customHeight="1">
      <c r="A449" s="15" t="str">
        <f>+A419</f>
        <v>Polperro</v>
      </c>
      <c r="B449" s="17"/>
      <c r="C449" s="17"/>
      <c r="D449" s="26">
        <f>+J411</f>
        <v>10</v>
      </c>
      <c r="E449" s="26">
        <v>4</v>
      </c>
      <c r="F449" s="26">
        <v>0</v>
      </c>
      <c r="G449" s="26">
        <v>5</v>
      </c>
      <c r="H449" s="26">
        <v>10</v>
      </c>
      <c r="I449" s="26">
        <f>+M424</f>
        <v>3317</v>
      </c>
      <c r="J449" s="17"/>
      <c r="K449" s="17"/>
      <c r="L449" s="17"/>
      <c r="M449" s="17"/>
      <c r="N449" s="17"/>
      <c r="O449" s="39"/>
    </row>
    <row r="450" spans="1:15" ht="12.75" customHeight="1">
      <c r="A450" s="15" t="str">
        <f>+A438</f>
        <v>Penzance &amp; St. Ives C</v>
      </c>
      <c r="B450" s="17"/>
      <c r="C450" s="17"/>
      <c r="D450" s="26">
        <f>+J411</f>
        <v>10</v>
      </c>
      <c r="E450" s="26">
        <v>4</v>
      </c>
      <c r="F450" s="26">
        <v>0</v>
      </c>
      <c r="G450" s="26">
        <v>5</v>
      </c>
      <c r="H450" s="26">
        <f>+E450*2+F450</f>
        <v>8</v>
      </c>
      <c r="I450" s="26">
        <f>+M444</f>
        <v>3629</v>
      </c>
      <c r="J450" s="17"/>
      <c r="K450" s="17"/>
      <c r="L450" s="17"/>
      <c r="M450" s="17"/>
      <c r="N450" s="17"/>
      <c r="O450" s="39"/>
    </row>
    <row r="451" spans="10:15" ht="12.75" customHeight="1">
      <c r="J451" s="35"/>
      <c r="K451" s="35"/>
      <c r="L451" s="35"/>
      <c r="M451" s="35"/>
      <c r="N451" s="35"/>
      <c r="O451" s="39"/>
    </row>
    <row r="452" spans="1:15" ht="12.75" customHeight="1">
      <c r="A452" s="59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9"/>
    </row>
    <row r="453" spans="1:15" ht="12.75" customHeight="1">
      <c r="A453" s="59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9"/>
    </row>
    <row r="454" spans="1:15" ht="12.75" customHeight="1">
      <c r="A454" s="59"/>
      <c r="B454" s="35"/>
      <c r="C454" s="35"/>
      <c r="D454" s="70"/>
      <c r="E454" s="44"/>
      <c r="F454" s="44"/>
      <c r="G454" s="44"/>
      <c r="H454" s="44"/>
      <c r="I454" s="44"/>
      <c r="J454" s="35"/>
      <c r="K454" s="35"/>
      <c r="L454" s="35"/>
      <c r="M454" s="35"/>
      <c r="N454" s="35"/>
      <c r="O454" s="39"/>
    </row>
    <row r="455" spans="1:15" ht="12.75" customHeight="1">
      <c r="A455" s="71"/>
      <c r="B455" s="35"/>
      <c r="C455" s="35"/>
      <c r="D455" s="38"/>
      <c r="E455" s="38"/>
      <c r="F455" s="38"/>
      <c r="G455" s="38"/>
      <c r="H455" s="38"/>
      <c r="I455" s="38"/>
      <c r="J455" s="35"/>
      <c r="K455" s="35"/>
      <c r="L455" s="35"/>
      <c r="M455" s="35"/>
      <c r="N455" s="35"/>
      <c r="O455" s="39"/>
    </row>
    <row r="456" spans="1:15" ht="12.75" customHeight="1">
      <c r="A456" s="71"/>
      <c r="B456" s="35"/>
      <c r="C456" s="35"/>
      <c r="D456" s="38"/>
      <c r="E456" s="38"/>
      <c r="F456" s="38"/>
      <c r="G456" s="38"/>
      <c r="H456" s="38"/>
      <c r="I456" s="38"/>
      <c r="J456" s="35"/>
      <c r="K456" s="35"/>
      <c r="L456" s="35"/>
      <c r="M456" s="35"/>
      <c r="N456" s="35"/>
      <c r="O456" s="39"/>
    </row>
    <row r="457" spans="1:15" ht="12.75" customHeight="1">
      <c r="A457" s="71"/>
      <c r="B457" s="35"/>
      <c r="C457" s="35"/>
      <c r="D457" s="38"/>
      <c r="E457" s="38"/>
      <c r="F457" s="38"/>
      <c r="G457" s="38"/>
      <c r="H457" s="38"/>
      <c r="I457" s="38"/>
      <c r="J457" s="35"/>
      <c r="K457" s="35"/>
      <c r="L457" s="35"/>
      <c r="M457" s="35"/>
      <c r="N457" s="35"/>
      <c r="O457" s="39"/>
    </row>
    <row r="458" spans="1:15" ht="12.75" customHeight="1">
      <c r="A458" s="71"/>
      <c r="B458" s="35"/>
      <c r="C458" s="35"/>
      <c r="D458" s="38"/>
      <c r="E458" s="38"/>
      <c r="F458" s="38"/>
      <c r="G458" s="38"/>
      <c r="H458" s="38"/>
      <c r="I458" s="38"/>
      <c r="J458" s="35"/>
      <c r="K458" s="35"/>
      <c r="L458" s="35"/>
      <c r="M458" s="35"/>
      <c r="N458" s="35"/>
      <c r="O458" s="39"/>
    </row>
    <row r="459" spans="1:15" ht="12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</row>
    <row r="460" spans="1:15" ht="12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</row>
    <row r="461" spans="1:15" ht="12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1:15" ht="12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1:15" ht="12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1:15" ht="12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1:15" ht="12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1:15" ht="12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1:15" ht="12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1:15" ht="12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1:15" ht="12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1:15" ht="12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1:15" ht="12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1:15" ht="12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1:15" ht="12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1:15" ht="12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1:15" ht="12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1:15" ht="12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1:15" ht="12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1:15" ht="12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1:15" ht="12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1:15" ht="12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1:15" ht="12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 ht="12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1:15" ht="12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1:15" ht="12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1:15" ht="12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1:15" ht="12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1:15" ht="12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1:15" ht="12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1:15" ht="12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1:15" ht="12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1:15" ht="12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1:15" ht="12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1:15" ht="12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1:15" ht="12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1:15" ht="12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1:15" ht="12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1:15" ht="12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1:15" ht="12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1:15" ht="12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1:15" ht="12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1:15" ht="12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1:15" ht="12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1:15" ht="12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1:15" ht="12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1:15" ht="12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1:15" ht="12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1:15" ht="12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1:15" ht="12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1:15" ht="12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1:15" ht="12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1:15" ht="12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1290"/>
  <sheetViews>
    <sheetView workbookViewId="0" topLeftCell="A457">
      <selection activeCell="A483" sqref="A483"/>
    </sheetView>
  </sheetViews>
  <sheetFormatPr defaultColWidth="8.8515625" defaultRowHeight="12.75"/>
  <cols>
    <col min="1" max="1" width="17.140625" style="0" customWidth="1"/>
    <col min="2" max="2" width="6.8515625" style="0" customWidth="1"/>
    <col min="3" max="8" width="4.7109375" style="0" customWidth="1"/>
    <col min="9" max="9" width="5.421875" style="0" customWidth="1"/>
    <col min="10" max="12" width="4.7109375" style="0" customWidth="1"/>
    <col min="13" max="13" width="8.00390625" style="0" customWidth="1"/>
    <col min="14" max="14" width="6.421875" style="0" customWidth="1"/>
    <col min="15" max="15" width="9.421875" style="0" customWidth="1"/>
    <col min="16" max="16" width="8.8515625" style="0" customWidth="1"/>
    <col min="17" max="17" width="1.7109375" style="0" customWidth="1"/>
    <col min="18" max="18" width="3.7109375" style="0" customWidth="1"/>
    <col min="19" max="19" width="1.7109375" style="0" customWidth="1"/>
    <col min="20" max="20" width="3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7.421875" style="0" customWidth="1"/>
    <col min="27" max="27" width="5.28125" style="0" customWidth="1"/>
    <col min="28" max="28" width="6.7109375" style="0" customWidth="1"/>
    <col min="29" max="29" width="9.00390625" style="0" customWidth="1"/>
  </cols>
  <sheetData>
    <row r="1" ht="12.75" customHeight="1"/>
    <row r="2" spans="1:5" ht="12.75" customHeight="1">
      <c r="A2" s="8"/>
      <c r="B2" s="8"/>
      <c r="E2" s="48" t="s">
        <v>5</v>
      </c>
    </row>
    <row r="3" spans="1:6" ht="12.75" customHeight="1">
      <c r="A3" s="8"/>
      <c r="B3" s="8"/>
      <c r="F3" s="48" t="s">
        <v>6</v>
      </c>
    </row>
    <row r="4" spans="5:7" ht="12.75" customHeight="1">
      <c r="E4" s="1"/>
      <c r="G4" s="48" t="s">
        <v>4</v>
      </c>
    </row>
    <row r="5" spans="1:7" ht="12.75" customHeight="1">
      <c r="A5" s="85" t="s">
        <v>147</v>
      </c>
      <c r="G5" s="48" t="s">
        <v>38</v>
      </c>
    </row>
    <row r="6" spans="6:10" ht="12.75" customHeight="1">
      <c r="F6" s="48" t="s">
        <v>22</v>
      </c>
      <c r="J6" s="13">
        <v>1</v>
      </c>
    </row>
    <row r="7" spans="4:6" ht="12.75" customHeight="1">
      <c r="D7" s="4"/>
      <c r="E7" s="4"/>
      <c r="F7" s="2"/>
    </row>
    <row r="8" spans="1:28" ht="12.75" customHeight="1">
      <c r="A8" s="2"/>
      <c r="B8" s="2" t="str">
        <f>+A13</f>
        <v>Helston C</v>
      </c>
      <c r="C8" s="9"/>
      <c r="D8" s="4"/>
      <c r="E8" s="4"/>
      <c r="F8" s="13">
        <f>+C18</f>
        <v>330</v>
      </c>
      <c r="H8" s="48" t="s">
        <v>151</v>
      </c>
      <c r="J8" s="2" t="str">
        <f>+A31</f>
        <v>City of Truro F</v>
      </c>
      <c r="L8" s="2"/>
      <c r="M8" s="2"/>
      <c r="N8" s="13">
        <f>+C37</f>
        <v>352</v>
      </c>
      <c r="O8" s="2"/>
      <c r="P8" s="2"/>
      <c r="Q8" s="3"/>
      <c r="R8" s="2"/>
      <c r="T8" s="2"/>
      <c r="V8" s="2"/>
      <c r="X8" s="2"/>
      <c r="Y8" s="2"/>
      <c r="Z8" s="4"/>
      <c r="AA8" s="4"/>
      <c r="AB8" s="4"/>
    </row>
    <row r="9" spans="1:28" ht="12.75" customHeight="1">
      <c r="A9" s="2"/>
      <c r="B9" s="2"/>
      <c r="C9" s="10"/>
      <c r="D9" s="4"/>
      <c r="E9" s="4"/>
      <c r="F9" s="2"/>
      <c r="H9" s="10"/>
      <c r="I9" s="2"/>
      <c r="J9" s="2"/>
      <c r="L9" s="2"/>
      <c r="M9" s="2"/>
      <c r="N9" s="2"/>
      <c r="O9" s="2"/>
      <c r="P9" s="2"/>
      <c r="Q9" s="3"/>
      <c r="R9" s="2"/>
      <c r="T9" s="2"/>
      <c r="V9" s="2"/>
      <c r="X9" s="2"/>
      <c r="Y9" s="2"/>
      <c r="Z9" s="4"/>
      <c r="AA9" s="4"/>
      <c r="AB9" s="4"/>
    </row>
    <row r="10" spans="1:28" ht="12.75" customHeight="1">
      <c r="A10" s="6"/>
      <c r="B10" s="2" t="str">
        <f>+A19</f>
        <v>Holmans B</v>
      </c>
      <c r="C10" s="11"/>
      <c r="D10" s="7"/>
      <c r="E10" s="7"/>
      <c r="F10" s="13">
        <f>+C24</f>
        <v>347</v>
      </c>
      <c r="H10" s="48" t="s">
        <v>150</v>
      </c>
      <c r="J10" s="10" t="str">
        <f>+A25</f>
        <v>Launceston</v>
      </c>
      <c r="L10" s="5"/>
      <c r="M10" s="5"/>
      <c r="N10" s="13">
        <f>+C30</f>
        <v>334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6"/>
      <c r="B11" s="6"/>
      <c r="C11" s="11"/>
      <c r="D11" s="7"/>
      <c r="E11" s="7"/>
      <c r="F11" s="5"/>
      <c r="G11" s="5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6"/>
      <c r="B12" s="4" t="s">
        <v>1</v>
      </c>
      <c r="C12" s="10" t="s">
        <v>3</v>
      </c>
      <c r="D12" s="7"/>
      <c r="E12" s="7"/>
      <c r="F12" s="5"/>
      <c r="G12" s="5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3" t="s">
        <v>19</v>
      </c>
      <c r="B13" s="4" t="s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14" t="s">
        <v>2</v>
      </c>
      <c r="N13" s="14" t="s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16" t="s">
        <v>142</v>
      </c>
      <c r="B14" s="35">
        <v>90.8</v>
      </c>
      <c r="C14" s="17">
        <v>94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f>SUM(C14:L14)</f>
        <v>94</v>
      </c>
      <c r="N14" s="18">
        <f aca="true" t="shared" si="0" ref="N14:N39">IF(COUNT(C14:L14),AVERAGE(C14:L14)," ")</f>
        <v>94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 customHeight="1">
      <c r="A15" s="16" t="s">
        <v>143</v>
      </c>
      <c r="B15" s="18">
        <v>90.6</v>
      </c>
      <c r="C15" s="17">
        <v>88</v>
      </c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88</v>
      </c>
      <c r="N15" s="18">
        <f t="shared" si="0"/>
        <v>88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16" t="s">
        <v>144</v>
      </c>
      <c r="B16" s="36">
        <v>87.6</v>
      </c>
      <c r="C16" s="17">
        <v>83</v>
      </c>
      <c r="D16" s="26"/>
      <c r="E16" s="26"/>
      <c r="F16" s="26"/>
      <c r="G16" s="26"/>
      <c r="H16" s="26"/>
      <c r="I16" s="26"/>
      <c r="J16" s="26"/>
      <c r="K16" s="26"/>
      <c r="L16" s="26"/>
      <c r="M16" s="17">
        <f>SUM(C16:L16)</f>
        <v>83</v>
      </c>
      <c r="N16" s="18">
        <f t="shared" si="0"/>
        <v>83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 customHeight="1">
      <c r="A17" s="16" t="s">
        <v>145</v>
      </c>
      <c r="B17" s="31">
        <v>84.9</v>
      </c>
      <c r="C17" s="17">
        <v>65</v>
      </c>
      <c r="D17" s="26"/>
      <c r="E17" s="26"/>
      <c r="F17" s="26"/>
      <c r="G17" s="26"/>
      <c r="H17" s="26"/>
      <c r="I17" s="26"/>
      <c r="J17" s="26"/>
      <c r="K17" s="26"/>
      <c r="L17" s="26"/>
      <c r="M17" s="17">
        <f>SUM(C17:L17)</f>
        <v>65</v>
      </c>
      <c r="N17" s="18">
        <f t="shared" si="0"/>
        <v>65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 customHeight="1">
      <c r="A18" s="16"/>
      <c r="B18" s="17">
        <f>SUM(B14:B17)</f>
        <v>353.9</v>
      </c>
      <c r="C18" s="17">
        <f aca="true" t="shared" si="1" ref="C18:L18">SUM(C14:C17)</f>
        <v>330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26">
        <f>SUM(C18:L18)</f>
        <v>330</v>
      </c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9" t="s">
        <v>37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tr">
        <f t="shared" si="0"/>
        <v> 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16" t="s">
        <v>138</v>
      </c>
      <c r="B20" s="17">
        <v>91.8</v>
      </c>
      <c r="C20" s="17">
        <v>89</v>
      </c>
      <c r="D20" s="26"/>
      <c r="E20" s="26"/>
      <c r="F20" s="26"/>
      <c r="G20" s="26"/>
      <c r="H20" s="26"/>
      <c r="I20" s="26"/>
      <c r="J20" s="26"/>
      <c r="K20" s="26"/>
      <c r="L20" s="26"/>
      <c r="M20" s="17">
        <f>SUM(C20:L20)</f>
        <v>89</v>
      </c>
      <c r="N20" s="18">
        <f t="shared" si="0"/>
        <v>89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16" t="s">
        <v>139</v>
      </c>
      <c r="B21" s="18">
        <v>91</v>
      </c>
      <c r="C21" s="17">
        <v>89</v>
      </c>
      <c r="D21" s="26"/>
      <c r="E21" s="26"/>
      <c r="F21" s="26"/>
      <c r="G21" s="26"/>
      <c r="H21" s="26"/>
      <c r="I21" s="26"/>
      <c r="J21" s="26"/>
      <c r="K21" s="26"/>
      <c r="L21" s="26"/>
      <c r="M21" s="17">
        <f>SUM(C21:L21)</f>
        <v>89</v>
      </c>
      <c r="N21" s="18">
        <f t="shared" si="0"/>
        <v>89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16" t="s">
        <v>140</v>
      </c>
      <c r="B22" s="17">
        <v>87.5</v>
      </c>
      <c r="C22" s="17">
        <v>86</v>
      </c>
      <c r="D22" s="26"/>
      <c r="E22" s="26"/>
      <c r="F22" s="26"/>
      <c r="G22" s="26"/>
      <c r="H22" s="26"/>
      <c r="I22" s="26"/>
      <c r="J22" s="26"/>
      <c r="K22" s="26"/>
      <c r="L22" s="26"/>
      <c r="M22" s="17">
        <f>SUM(C22:L22)</f>
        <v>86</v>
      </c>
      <c r="N22" s="18">
        <f t="shared" si="0"/>
        <v>86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16" t="s">
        <v>141</v>
      </c>
      <c r="B23" s="18">
        <v>78.4</v>
      </c>
      <c r="C23" s="17">
        <v>83</v>
      </c>
      <c r="D23" s="26"/>
      <c r="E23" s="26"/>
      <c r="F23" s="26"/>
      <c r="G23" s="26"/>
      <c r="H23" s="26"/>
      <c r="I23" s="26"/>
      <c r="J23" s="26"/>
      <c r="K23" s="26"/>
      <c r="L23" s="26"/>
      <c r="M23" s="17">
        <f>SUM(C23:L23)</f>
        <v>83</v>
      </c>
      <c r="N23" s="18">
        <f t="shared" si="0"/>
        <v>83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23"/>
      <c r="B24" s="28">
        <f>SUM(B20:B23)</f>
        <v>348.70000000000005</v>
      </c>
      <c r="C24" s="17">
        <f aca="true" t="shared" si="2" ref="C24:L24">SUM(C20:C23)</f>
        <v>347</v>
      </c>
      <c r="D24" s="17">
        <f t="shared" si="2"/>
        <v>0</v>
      </c>
      <c r="E24" s="17">
        <f t="shared" si="2"/>
        <v>0</v>
      </c>
      <c r="F24" s="17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 t="shared" si="2"/>
        <v>0</v>
      </c>
      <c r="M24" s="17">
        <f>SUM(C24:L24)</f>
        <v>347</v>
      </c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9" t="s">
        <v>18</v>
      </c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 t="str">
        <f t="shared" si="0"/>
        <v> 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>
      <c r="A26" s="16" t="s">
        <v>130</v>
      </c>
      <c r="B26" s="18">
        <v>92.3</v>
      </c>
      <c r="C26" s="17">
        <v>95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f>SUM(C26:L26)</f>
        <v>95</v>
      </c>
      <c r="N26" s="18">
        <f t="shared" si="0"/>
        <v>95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16" t="s">
        <v>131</v>
      </c>
      <c r="B27" s="18">
        <v>85.8</v>
      </c>
      <c r="C27" s="17">
        <v>84</v>
      </c>
      <c r="D27" s="17"/>
      <c r="G27" s="17"/>
      <c r="H27" s="17"/>
      <c r="I27" s="17"/>
      <c r="J27" s="17"/>
      <c r="K27" s="17"/>
      <c r="L27" s="17"/>
      <c r="M27" s="17">
        <f>SUM(C27:L27)</f>
        <v>84</v>
      </c>
      <c r="N27" s="18">
        <f t="shared" si="0"/>
        <v>84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16" t="s">
        <v>132</v>
      </c>
      <c r="B28" s="18">
        <v>84</v>
      </c>
      <c r="C28" s="17">
        <v>79</v>
      </c>
      <c r="D28" s="26"/>
      <c r="E28" s="26"/>
      <c r="F28" s="26"/>
      <c r="G28" s="26"/>
      <c r="H28" s="26"/>
      <c r="I28" s="26"/>
      <c r="J28" s="26"/>
      <c r="K28" s="26"/>
      <c r="L28" s="26"/>
      <c r="M28" s="17">
        <f>SUM(C28:L28)</f>
        <v>79</v>
      </c>
      <c r="N28" s="18">
        <f t="shared" si="0"/>
        <v>79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16" t="s">
        <v>133</v>
      </c>
      <c r="B29" s="34">
        <v>83.7</v>
      </c>
      <c r="C29" s="84">
        <v>76</v>
      </c>
      <c r="D29" s="26"/>
      <c r="E29" s="26"/>
      <c r="F29" s="26"/>
      <c r="G29" s="26"/>
      <c r="H29" s="26"/>
      <c r="I29" s="26"/>
      <c r="J29" s="26"/>
      <c r="K29" s="26"/>
      <c r="L29" s="26"/>
      <c r="M29" s="17">
        <f>SUM(C29:L29)</f>
        <v>76</v>
      </c>
      <c r="N29" s="18">
        <f t="shared" si="0"/>
        <v>76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 customHeight="1">
      <c r="A30" s="16"/>
      <c r="B30" s="18">
        <f>SUM(B26:B29)</f>
        <v>345.8</v>
      </c>
      <c r="C30" s="17">
        <f>SUM(C26:C29)</f>
        <v>334</v>
      </c>
      <c r="D30" s="17">
        <f aca="true" t="shared" si="3" ref="D30:L30">SUM(D26:D29)</f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>SUM(C30:L30)</f>
        <v>334</v>
      </c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 customHeight="1">
      <c r="A31" s="29" t="s">
        <v>129</v>
      </c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 t="str">
        <f t="shared" si="0"/>
        <v> 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16" t="s">
        <v>134</v>
      </c>
      <c r="B32" s="18">
        <v>88</v>
      </c>
      <c r="C32" s="17">
        <v>92</v>
      </c>
      <c r="D32" s="17"/>
      <c r="E32" s="17"/>
      <c r="F32" s="17"/>
      <c r="G32" s="17"/>
      <c r="H32" s="17"/>
      <c r="I32" s="17"/>
      <c r="J32" s="17"/>
      <c r="K32" s="17"/>
      <c r="L32" s="17"/>
      <c r="M32" s="17">
        <f aca="true" t="shared" si="4" ref="M32:M37">SUM(C32:L32)</f>
        <v>92</v>
      </c>
      <c r="N32" s="18">
        <f t="shared" si="0"/>
        <v>92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 customHeight="1">
      <c r="A33" s="16" t="s">
        <v>135</v>
      </c>
      <c r="B33" s="18">
        <v>85</v>
      </c>
      <c r="C33" s="17">
        <v>94</v>
      </c>
      <c r="D33" s="17"/>
      <c r="E33" s="17"/>
      <c r="F33" s="17"/>
      <c r="G33" s="17"/>
      <c r="H33" s="17"/>
      <c r="I33" s="17"/>
      <c r="J33" s="17"/>
      <c r="K33" s="17"/>
      <c r="L33" s="17"/>
      <c r="M33" s="17">
        <f t="shared" si="4"/>
        <v>94</v>
      </c>
      <c r="N33" s="18">
        <f t="shared" si="0"/>
        <v>94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16" t="s">
        <v>136</v>
      </c>
      <c r="B34" s="18">
        <v>83</v>
      </c>
      <c r="C34" s="17">
        <v>85</v>
      </c>
      <c r="D34" s="18"/>
      <c r="E34" s="17"/>
      <c r="F34" s="17"/>
      <c r="G34" s="17"/>
      <c r="H34" s="17"/>
      <c r="I34" s="17"/>
      <c r="J34" s="17"/>
      <c r="K34" s="17"/>
      <c r="L34" s="17"/>
      <c r="M34" s="17">
        <f t="shared" si="4"/>
        <v>85</v>
      </c>
      <c r="N34" s="18">
        <f t="shared" si="0"/>
        <v>85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16" t="s">
        <v>137</v>
      </c>
      <c r="B35" s="87">
        <v>78</v>
      </c>
      <c r="C35" s="17"/>
      <c r="D35" s="18"/>
      <c r="E35" s="17"/>
      <c r="F35" s="17"/>
      <c r="G35" s="17"/>
      <c r="H35" s="17"/>
      <c r="I35" s="17"/>
      <c r="J35" s="17"/>
      <c r="K35" s="17"/>
      <c r="L35" s="17"/>
      <c r="M35" s="17">
        <f t="shared" si="4"/>
        <v>0</v>
      </c>
      <c r="N35" s="18" t="str">
        <f>IF(COUNT(C35:L35),AVERAGE(C35:L35)," ")</f>
        <v> 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16" t="s">
        <v>148</v>
      </c>
      <c r="B36" s="87">
        <v>86.7</v>
      </c>
      <c r="C36" s="17">
        <v>89</v>
      </c>
      <c r="D36" s="18"/>
      <c r="E36" s="17"/>
      <c r="F36" s="17"/>
      <c r="G36" s="17"/>
      <c r="H36" s="17"/>
      <c r="I36" s="17"/>
      <c r="J36" s="17"/>
      <c r="K36" s="17"/>
      <c r="L36" s="17"/>
      <c r="M36" s="17">
        <f t="shared" si="4"/>
        <v>89</v>
      </c>
      <c r="N36" s="18">
        <f>IF(COUNT(C36:L36),AVERAGE(C36:L36)," ")</f>
        <v>89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6"/>
      <c r="B37" s="18">
        <v>334</v>
      </c>
      <c r="C37" s="86">
        <v>352</v>
      </c>
      <c r="D37" s="17">
        <f aca="true" t="shared" si="5" ref="D37:L37">SUM(D32:D35)</f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17">
        <f t="shared" si="5"/>
        <v>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4"/>
        <v>352</v>
      </c>
      <c r="N37" s="1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6"/>
      <c r="B38" s="88" t="s">
        <v>152</v>
      </c>
      <c r="C38" s="86"/>
      <c r="D38" s="86"/>
      <c r="E38" s="86"/>
      <c r="F38" s="86"/>
      <c r="G38" s="86"/>
      <c r="H38" s="86"/>
      <c r="I38" s="86"/>
      <c r="J38" s="86"/>
      <c r="K38" s="86"/>
      <c r="L38" s="17"/>
      <c r="M38" s="17"/>
      <c r="N38" s="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6"/>
      <c r="B39" s="17"/>
      <c r="C39" s="17"/>
      <c r="D39" s="22" t="s">
        <v>7</v>
      </c>
      <c r="E39" s="19" t="s">
        <v>8</v>
      </c>
      <c r="F39" s="19" t="s">
        <v>9</v>
      </c>
      <c r="G39" s="19" t="s">
        <v>10</v>
      </c>
      <c r="H39" s="19" t="s">
        <v>11</v>
      </c>
      <c r="I39" s="19" t="s">
        <v>12</v>
      </c>
      <c r="J39" s="17"/>
      <c r="K39" s="17"/>
      <c r="L39" s="17"/>
      <c r="M39" s="17"/>
      <c r="N39" s="18" t="str">
        <f t="shared" si="0"/>
        <v> 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15" t="str">
        <f>+A31</f>
        <v>City of Truro F</v>
      </c>
      <c r="B40" s="17"/>
      <c r="C40" s="17"/>
      <c r="D40" s="26">
        <f>+J6</f>
        <v>1</v>
      </c>
      <c r="E40" s="26">
        <v>1</v>
      </c>
      <c r="F40" s="26">
        <v>0</v>
      </c>
      <c r="G40" s="26">
        <v>0</v>
      </c>
      <c r="H40" s="26">
        <f>+E40*2+F40</f>
        <v>2</v>
      </c>
      <c r="I40" s="26">
        <f>+M37</f>
        <v>352</v>
      </c>
      <c r="J40" s="17"/>
      <c r="K40" s="17"/>
      <c r="L40" s="17"/>
      <c r="M40" s="17"/>
      <c r="N40" s="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15" t="str">
        <f>+A19</f>
        <v>Holmans B</v>
      </c>
      <c r="B41" s="17"/>
      <c r="C41" s="17"/>
      <c r="D41" s="26">
        <f>+J6</f>
        <v>1</v>
      </c>
      <c r="E41" s="26">
        <v>1</v>
      </c>
      <c r="F41" s="26">
        <v>0</v>
      </c>
      <c r="G41" s="26">
        <v>0</v>
      </c>
      <c r="H41" s="26">
        <f>+E41*2+F41</f>
        <v>2</v>
      </c>
      <c r="I41" s="26">
        <f>+M24</f>
        <v>347</v>
      </c>
      <c r="J41" s="17"/>
      <c r="K41" s="17"/>
      <c r="L41" s="17"/>
      <c r="M41" s="17"/>
      <c r="N41" s="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15" t="str">
        <f>+A25</f>
        <v>Launceston</v>
      </c>
      <c r="B42" s="17"/>
      <c r="C42" s="17"/>
      <c r="D42" s="26">
        <f>+J6</f>
        <v>1</v>
      </c>
      <c r="E42" s="26">
        <v>0</v>
      </c>
      <c r="F42" s="26">
        <v>0</v>
      </c>
      <c r="G42" s="26">
        <v>1</v>
      </c>
      <c r="H42" s="26">
        <f>+E42*2+F42</f>
        <v>0</v>
      </c>
      <c r="I42" s="26">
        <f>+M30</f>
        <v>334</v>
      </c>
      <c r="J42" s="17"/>
      <c r="K42" s="17"/>
      <c r="L42" s="17"/>
      <c r="M42" s="17"/>
      <c r="N42" s="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>
      <c r="A43" s="15" t="str">
        <f>+A13</f>
        <v>Helston C</v>
      </c>
      <c r="B43" s="17"/>
      <c r="C43" s="17"/>
      <c r="D43" s="26">
        <f>+J6</f>
        <v>1</v>
      </c>
      <c r="E43" s="26">
        <v>0</v>
      </c>
      <c r="F43" s="26">
        <v>0</v>
      </c>
      <c r="G43" s="26">
        <v>1</v>
      </c>
      <c r="H43" s="26">
        <f>+E43*2+F43</f>
        <v>0</v>
      </c>
      <c r="I43" s="26">
        <f>+M18</f>
        <v>330</v>
      </c>
      <c r="J43" s="17"/>
      <c r="K43" s="17"/>
      <c r="L43" s="17"/>
      <c r="M43" s="17"/>
      <c r="N43" s="1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0:28" ht="12.75" customHeight="1">
      <c r="J44" s="5"/>
      <c r="K44" s="5"/>
      <c r="L44" s="5"/>
      <c r="M44" s="5"/>
      <c r="N44" s="18" t="str">
        <f>IF(COUNT(J44:L44),AVERAGE(J44:L44)," ")</f>
        <v> 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5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5:28" ht="12.75" customHeight="1">
      <c r="O46" s="58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8"/>
      <c r="B47" s="8"/>
      <c r="E47" s="48" t="s">
        <v>5</v>
      </c>
      <c r="O47" s="5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>
      <c r="A48" s="8"/>
      <c r="B48" s="8"/>
      <c r="F48" s="48" t="s">
        <v>6</v>
      </c>
      <c r="O48" s="5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5:28" ht="12.75" customHeight="1">
      <c r="E49" s="1"/>
      <c r="G49" s="48" t="s">
        <v>4</v>
      </c>
      <c r="O49" s="58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customHeight="1">
      <c r="A50" s="85" t="s">
        <v>147</v>
      </c>
      <c r="G50" s="48" t="s">
        <v>38</v>
      </c>
      <c r="O50" s="5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6:28" ht="12.75" customHeight="1">
      <c r="F51" s="48" t="s">
        <v>22</v>
      </c>
      <c r="J51" s="13">
        <v>2</v>
      </c>
      <c r="O51" s="5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4:28" ht="12.75" customHeight="1">
      <c r="D52" s="4"/>
      <c r="E52" s="4"/>
      <c r="F52" s="2"/>
      <c r="O52" s="5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>
      <c r="A53" s="2"/>
      <c r="B53" s="2" t="str">
        <f>+A58</f>
        <v>Helston C</v>
      </c>
      <c r="C53" s="9"/>
      <c r="D53" s="4"/>
      <c r="E53" s="4"/>
      <c r="F53" s="13">
        <f>+D63</f>
        <v>339</v>
      </c>
      <c r="H53" s="48" t="s">
        <v>151</v>
      </c>
      <c r="J53" s="10" t="str">
        <f>+A73</f>
        <v>Launceston</v>
      </c>
      <c r="L53" s="5"/>
      <c r="M53" s="5"/>
      <c r="N53" s="13">
        <f>+D78</f>
        <v>348</v>
      </c>
      <c r="O53" s="58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>
      <c r="A54" s="2"/>
      <c r="B54" s="2"/>
      <c r="C54" s="10"/>
      <c r="D54" s="4"/>
      <c r="E54" s="4"/>
      <c r="F54" s="2"/>
      <c r="H54" s="10"/>
      <c r="I54" s="2"/>
      <c r="J54" s="2"/>
      <c r="L54" s="2"/>
      <c r="M54" s="2"/>
      <c r="N54" s="2"/>
      <c r="O54" s="58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>
      <c r="A55" s="6"/>
      <c r="B55" s="2" t="str">
        <f>+A64</f>
        <v>Holmans B</v>
      </c>
      <c r="C55" s="11"/>
      <c r="D55" s="7"/>
      <c r="E55" s="7"/>
      <c r="F55" s="13">
        <f>+D71</f>
        <v>343</v>
      </c>
      <c r="H55" s="48" t="s">
        <v>158</v>
      </c>
      <c r="J55" s="2" t="str">
        <f>+A79</f>
        <v>City of Truro F</v>
      </c>
      <c r="L55" s="2"/>
      <c r="M55" s="2"/>
      <c r="N55" s="13">
        <f>+D86</f>
        <v>343</v>
      </c>
      <c r="O55" s="5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>
      <c r="A56" s="6"/>
      <c r="B56" s="6"/>
      <c r="C56" s="11"/>
      <c r="D56" s="7"/>
      <c r="E56" s="7"/>
      <c r="F56" s="5"/>
      <c r="G56" s="5"/>
      <c r="H56" s="12"/>
      <c r="I56" s="5"/>
      <c r="J56" s="5"/>
      <c r="K56" s="5"/>
      <c r="L56" s="5"/>
      <c r="M56" s="5"/>
      <c r="N56" s="5"/>
      <c r="O56" s="58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6"/>
      <c r="B57" s="4" t="s">
        <v>1</v>
      </c>
      <c r="C57" s="10" t="s">
        <v>3</v>
      </c>
      <c r="D57" s="7"/>
      <c r="E57" s="7"/>
      <c r="F57" s="5"/>
      <c r="G57" s="5"/>
      <c r="H57" s="12"/>
      <c r="I57" s="5"/>
      <c r="J57" s="5"/>
      <c r="K57" s="5"/>
      <c r="L57" s="5"/>
      <c r="M57" s="5"/>
      <c r="N57" s="5"/>
      <c r="O57" s="58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>
      <c r="A58" s="3" t="s">
        <v>19</v>
      </c>
      <c r="B58" s="4" t="s">
        <v>0</v>
      </c>
      <c r="C58" s="7">
        <v>1</v>
      </c>
      <c r="D58" s="7">
        <v>2</v>
      </c>
      <c r="E58" s="7">
        <v>3</v>
      </c>
      <c r="F58" s="7">
        <v>4</v>
      </c>
      <c r="G58" s="7">
        <v>5</v>
      </c>
      <c r="H58" s="7">
        <v>6</v>
      </c>
      <c r="I58" s="7">
        <v>7</v>
      </c>
      <c r="J58" s="7">
        <v>8</v>
      </c>
      <c r="K58" s="7">
        <v>9</v>
      </c>
      <c r="L58" s="7">
        <v>10</v>
      </c>
      <c r="M58" s="14" t="s">
        <v>2</v>
      </c>
      <c r="N58" s="14" t="s">
        <v>0</v>
      </c>
      <c r="O58" s="5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>
      <c r="A59" s="16" t="s">
        <v>142</v>
      </c>
      <c r="B59" s="35">
        <v>90.8</v>
      </c>
      <c r="C59" s="17">
        <v>94</v>
      </c>
      <c r="D59" s="93">
        <v>94</v>
      </c>
      <c r="E59" s="17"/>
      <c r="F59" s="17"/>
      <c r="G59" s="17"/>
      <c r="H59" s="17"/>
      <c r="I59" s="17"/>
      <c r="J59" s="17"/>
      <c r="K59" s="17"/>
      <c r="L59" s="17"/>
      <c r="M59" s="17">
        <f>SUM(C59:L59)</f>
        <v>188</v>
      </c>
      <c r="N59" s="18">
        <f>IF(COUNT(C59:L59),AVERAGE(C59:L59)," ")</f>
        <v>94</v>
      </c>
      <c r="O59" s="58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>
      <c r="A60" s="16" t="s">
        <v>143</v>
      </c>
      <c r="B60" s="18">
        <v>90.6</v>
      </c>
      <c r="C60" s="17">
        <v>88</v>
      </c>
      <c r="D60" s="17">
        <v>72</v>
      </c>
      <c r="E60" s="17"/>
      <c r="F60" s="17"/>
      <c r="G60" s="17"/>
      <c r="H60" s="17"/>
      <c r="I60" s="17"/>
      <c r="J60" s="17"/>
      <c r="K60" s="17"/>
      <c r="L60" s="17"/>
      <c r="M60" s="17">
        <f>SUM(C60:L60)</f>
        <v>160</v>
      </c>
      <c r="N60" s="18">
        <f>IF(COUNT(C60:L60),AVERAGE(C60:L60)," ")</f>
        <v>80</v>
      </c>
      <c r="O60" s="5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>
      <c r="A61" s="16" t="s">
        <v>144</v>
      </c>
      <c r="B61" s="36">
        <v>87.6</v>
      </c>
      <c r="C61" s="17">
        <v>83</v>
      </c>
      <c r="D61" s="26">
        <v>89</v>
      </c>
      <c r="E61" s="26"/>
      <c r="F61" s="26"/>
      <c r="G61" s="26"/>
      <c r="H61" s="26"/>
      <c r="I61" s="26"/>
      <c r="J61" s="26"/>
      <c r="K61" s="26"/>
      <c r="L61" s="26"/>
      <c r="M61" s="17">
        <f>SUM(C61:L61)</f>
        <v>172</v>
      </c>
      <c r="N61" s="18">
        <f>IF(COUNT(C61:L61),AVERAGE(C61:L61)," ")</f>
        <v>86</v>
      </c>
      <c r="O61" s="58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>
      <c r="A62" s="16" t="s">
        <v>145</v>
      </c>
      <c r="B62" s="31">
        <v>84.9</v>
      </c>
      <c r="C62" s="17">
        <v>65</v>
      </c>
      <c r="D62" s="26">
        <v>84</v>
      </c>
      <c r="E62" s="26"/>
      <c r="F62" s="26"/>
      <c r="G62" s="26"/>
      <c r="H62" s="26"/>
      <c r="I62" s="26"/>
      <c r="J62" s="26"/>
      <c r="K62" s="26"/>
      <c r="L62" s="26"/>
      <c r="M62" s="17">
        <f>SUM(C62:L62)</f>
        <v>149</v>
      </c>
      <c r="N62" s="18">
        <f>IF(COUNT(C62:L62),AVERAGE(C62:L62)," ")</f>
        <v>74.5</v>
      </c>
      <c r="O62" s="5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>
      <c r="A63" s="16"/>
      <c r="B63" s="17">
        <f aca="true" t="shared" si="6" ref="B63:L63">SUM(B59:B62)</f>
        <v>353.9</v>
      </c>
      <c r="C63" s="17">
        <f t="shared" si="6"/>
        <v>330</v>
      </c>
      <c r="D63" s="17">
        <f t="shared" si="6"/>
        <v>339</v>
      </c>
      <c r="E63" s="17">
        <f t="shared" si="6"/>
        <v>0</v>
      </c>
      <c r="F63" s="17">
        <f t="shared" si="6"/>
        <v>0</v>
      </c>
      <c r="G63" s="17">
        <f t="shared" si="6"/>
        <v>0</v>
      </c>
      <c r="H63" s="17">
        <f t="shared" si="6"/>
        <v>0</v>
      </c>
      <c r="I63" s="17">
        <f t="shared" si="6"/>
        <v>0</v>
      </c>
      <c r="J63" s="17">
        <f t="shared" si="6"/>
        <v>0</v>
      </c>
      <c r="K63" s="17">
        <f t="shared" si="6"/>
        <v>0</v>
      </c>
      <c r="L63" s="17">
        <f t="shared" si="6"/>
        <v>0</v>
      </c>
      <c r="M63" s="26">
        <f>SUM(C63:L63)</f>
        <v>669</v>
      </c>
      <c r="N63" s="18"/>
      <c r="O63" s="58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>
      <c r="A64" s="29" t="s">
        <v>37</v>
      </c>
      <c r="B64" s="19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 t="str">
        <f aca="true" t="shared" si="7" ref="N64:N69">IF(COUNT(C64:L64),AVERAGE(C64:L64)," ")</f>
        <v> </v>
      </c>
      <c r="O64" s="58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>
      <c r="A65" s="16" t="s">
        <v>138</v>
      </c>
      <c r="B65" s="17">
        <v>91.8</v>
      </c>
      <c r="C65" s="17">
        <v>89</v>
      </c>
      <c r="D65" s="26">
        <v>85</v>
      </c>
      <c r="E65" s="26"/>
      <c r="F65" s="26"/>
      <c r="G65" s="26"/>
      <c r="H65" s="26"/>
      <c r="I65" s="26"/>
      <c r="J65" s="26"/>
      <c r="K65" s="26"/>
      <c r="L65" s="26"/>
      <c r="M65" s="17">
        <f aca="true" t="shared" si="8" ref="M65:M71">SUM(C65:L65)</f>
        <v>174</v>
      </c>
      <c r="N65" s="18">
        <f t="shared" si="7"/>
        <v>87</v>
      </c>
      <c r="O65" s="5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>
      <c r="A66" s="16" t="s">
        <v>139</v>
      </c>
      <c r="B66" s="18">
        <v>91</v>
      </c>
      <c r="C66" s="17">
        <v>89</v>
      </c>
      <c r="D66" s="26">
        <v>93</v>
      </c>
      <c r="E66" s="26"/>
      <c r="F66" s="26"/>
      <c r="G66" s="26"/>
      <c r="H66" s="26"/>
      <c r="I66" s="26"/>
      <c r="J66" s="26"/>
      <c r="K66" s="26"/>
      <c r="L66" s="26"/>
      <c r="M66" s="17">
        <f t="shared" si="8"/>
        <v>182</v>
      </c>
      <c r="N66" s="18">
        <f t="shared" si="7"/>
        <v>91</v>
      </c>
      <c r="O66" s="58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>
      <c r="A67" s="16" t="s">
        <v>140</v>
      </c>
      <c r="B67" s="17">
        <v>87.5</v>
      </c>
      <c r="C67" s="17">
        <v>86</v>
      </c>
      <c r="D67" s="26">
        <v>86</v>
      </c>
      <c r="E67" s="26"/>
      <c r="F67" s="26"/>
      <c r="G67" s="26"/>
      <c r="H67" s="26"/>
      <c r="I67" s="26"/>
      <c r="J67" s="26"/>
      <c r="K67" s="26"/>
      <c r="L67" s="26"/>
      <c r="M67" s="17">
        <f t="shared" si="8"/>
        <v>172</v>
      </c>
      <c r="N67" s="18">
        <f t="shared" si="7"/>
        <v>86</v>
      </c>
      <c r="O67" s="5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>
      <c r="A68" s="16" t="s">
        <v>141</v>
      </c>
      <c r="B68" s="87">
        <v>78.4</v>
      </c>
      <c r="C68" s="17">
        <v>83</v>
      </c>
      <c r="D68" s="26"/>
      <c r="E68" s="26"/>
      <c r="F68" s="26"/>
      <c r="G68" s="26"/>
      <c r="H68" s="26"/>
      <c r="I68" s="26"/>
      <c r="J68" s="26"/>
      <c r="K68" s="26"/>
      <c r="L68" s="26"/>
      <c r="M68" s="17">
        <f t="shared" si="8"/>
        <v>83</v>
      </c>
      <c r="N68" s="18">
        <f t="shared" si="7"/>
        <v>83</v>
      </c>
      <c r="O68" s="5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>
      <c r="A69" s="16" t="s">
        <v>156</v>
      </c>
      <c r="B69" s="87">
        <v>88</v>
      </c>
      <c r="C69" s="17"/>
      <c r="D69" s="26">
        <v>89</v>
      </c>
      <c r="E69" s="94"/>
      <c r="F69" s="94"/>
      <c r="G69" s="94"/>
      <c r="H69" s="94"/>
      <c r="I69" s="94"/>
      <c r="J69" s="94"/>
      <c r="K69" s="94"/>
      <c r="L69" s="26"/>
      <c r="M69" s="17">
        <f t="shared" si="8"/>
        <v>89</v>
      </c>
      <c r="N69" s="18">
        <f t="shared" si="7"/>
        <v>89</v>
      </c>
      <c r="O69" s="58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>
      <c r="A70" s="16"/>
      <c r="B70" s="97" t="s">
        <v>157</v>
      </c>
      <c r="C70" s="88"/>
      <c r="D70" s="98"/>
      <c r="E70" s="96"/>
      <c r="F70" s="96"/>
      <c r="G70" s="96"/>
      <c r="H70" s="96"/>
      <c r="I70" s="96"/>
      <c r="J70" s="96"/>
      <c r="K70" s="96"/>
      <c r="L70" s="95"/>
      <c r="M70" s="17"/>
      <c r="N70" s="18"/>
      <c r="O70" s="5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>
      <c r="A71" s="23"/>
      <c r="B71" s="28">
        <f aca="true" t="shared" si="9" ref="B71:L71">SUM(B65:B68)</f>
        <v>348.70000000000005</v>
      </c>
      <c r="C71" s="17">
        <f t="shared" si="9"/>
        <v>347</v>
      </c>
      <c r="D71" s="86">
        <v>343</v>
      </c>
      <c r="E71" s="17">
        <f t="shared" si="9"/>
        <v>0</v>
      </c>
      <c r="F71" s="17">
        <f t="shared" si="9"/>
        <v>0</v>
      </c>
      <c r="G71" s="17">
        <f t="shared" si="9"/>
        <v>0</v>
      </c>
      <c r="H71" s="17">
        <f t="shared" si="9"/>
        <v>0</v>
      </c>
      <c r="I71" s="17">
        <f t="shared" si="9"/>
        <v>0</v>
      </c>
      <c r="J71" s="17">
        <f t="shared" si="9"/>
        <v>0</v>
      </c>
      <c r="K71" s="17">
        <f t="shared" si="9"/>
        <v>0</v>
      </c>
      <c r="L71" s="17">
        <f t="shared" si="9"/>
        <v>0</v>
      </c>
      <c r="M71" s="17">
        <f t="shared" si="8"/>
        <v>690</v>
      </c>
      <c r="N71" s="18"/>
      <c r="O71" s="58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>
      <c r="A72" s="23"/>
      <c r="B72" s="28"/>
      <c r="C72" s="17"/>
      <c r="D72" s="35"/>
      <c r="E72" s="35"/>
      <c r="F72" s="35"/>
      <c r="G72" s="35"/>
      <c r="H72" s="35"/>
      <c r="I72" s="35"/>
      <c r="J72" s="35"/>
      <c r="K72" s="35"/>
      <c r="L72" s="17"/>
      <c r="M72" s="17"/>
      <c r="N72" s="18"/>
      <c r="O72" s="5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>
      <c r="A73" s="29" t="s">
        <v>18</v>
      </c>
      <c r="B73" s="19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8" t="str">
        <f>IF(COUNT(C73:L73),AVERAGE(C73:L73)," ")</f>
        <v> </v>
      </c>
      <c r="O73" s="58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>
      <c r="A74" s="16" t="s">
        <v>130</v>
      </c>
      <c r="B74" s="18">
        <v>92.3</v>
      </c>
      <c r="C74" s="17">
        <v>95</v>
      </c>
      <c r="D74" s="17">
        <v>93</v>
      </c>
      <c r="E74" s="17"/>
      <c r="F74" s="17"/>
      <c r="G74" s="17"/>
      <c r="H74" s="17"/>
      <c r="I74" s="17"/>
      <c r="J74" s="17"/>
      <c r="K74" s="17"/>
      <c r="L74" s="17"/>
      <c r="M74" s="17">
        <f>SUM(C74:L74)</f>
        <v>188</v>
      </c>
      <c r="N74" s="18">
        <f>IF(COUNT(C74:L74),AVERAGE(C74:L74)," ")</f>
        <v>94</v>
      </c>
      <c r="O74" s="5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>
      <c r="A75" s="16" t="s">
        <v>131</v>
      </c>
      <c r="B75" s="18">
        <v>85.8</v>
      </c>
      <c r="C75" s="17">
        <v>84</v>
      </c>
      <c r="D75" s="17">
        <v>88</v>
      </c>
      <c r="G75" s="17"/>
      <c r="H75" s="17"/>
      <c r="I75" s="17"/>
      <c r="J75" s="17"/>
      <c r="K75" s="17"/>
      <c r="L75" s="17"/>
      <c r="M75" s="17">
        <f>SUM(C75:L75)</f>
        <v>172</v>
      </c>
      <c r="N75" s="18">
        <f>IF(COUNT(C75:L75),AVERAGE(C75:L75)," ")</f>
        <v>86</v>
      </c>
      <c r="O75" s="58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>
      <c r="A76" s="16" t="s">
        <v>132</v>
      </c>
      <c r="B76" s="18">
        <v>84</v>
      </c>
      <c r="C76" s="17">
        <v>79</v>
      </c>
      <c r="D76" s="26">
        <v>87</v>
      </c>
      <c r="E76" s="26"/>
      <c r="F76" s="26"/>
      <c r="G76" s="26"/>
      <c r="H76" s="26"/>
      <c r="I76" s="26"/>
      <c r="J76" s="26"/>
      <c r="K76" s="26"/>
      <c r="L76" s="26"/>
      <c r="M76" s="17">
        <f>SUM(C76:L76)</f>
        <v>166</v>
      </c>
      <c r="N76" s="18">
        <f>IF(COUNT(C76:L76),AVERAGE(C76:L76)," ")</f>
        <v>83</v>
      </c>
      <c r="O76" s="58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>
      <c r="A77" s="16" t="s">
        <v>133</v>
      </c>
      <c r="B77" s="34">
        <v>83.7</v>
      </c>
      <c r="C77" s="84">
        <v>76</v>
      </c>
      <c r="D77" s="26">
        <v>80</v>
      </c>
      <c r="E77" s="26"/>
      <c r="F77" s="26"/>
      <c r="G77" s="26"/>
      <c r="H77" s="26"/>
      <c r="I77" s="26"/>
      <c r="J77" s="26"/>
      <c r="K77" s="26"/>
      <c r="L77" s="26"/>
      <c r="M77" s="17">
        <f>SUM(C77:L77)</f>
        <v>156</v>
      </c>
      <c r="N77" s="18">
        <f>IF(COUNT(C77:L77),AVERAGE(C77:L77)," ")</f>
        <v>78</v>
      </c>
      <c r="O77" s="58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>
      <c r="A78" s="16"/>
      <c r="B78" s="18">
        <f aca="true" t="shared" si="10" ref="B78:L78">SUM(B74:B77)</f>
        <v>345.8</v>
      </c>
      <c r="C78" s="17">
        <f t="shared" si="10"/>
        <v>334</v>
      </c>
      <c r="D78" s="17">
        <f t="shared" si="10"/>
        <v>348</v>
      </c>
      <c r="E78" s="17">
        <f t="shared" si="10"/>
        <v>0</v>
      </c>
      <c r="F78" s="17">
        <f t="shared" si="10"/>
        <v>0</v>
      </c>
      <c r="G78" s="17">
        <f t="shared" si="10"/>
        <v>0</v>
      </c>
      <c r="H78" s="17">
        <f t="shared" si="10"/>
        <v>0</v>
      </c>
      <c r="I78" s="17">
        <f t="shared" si="10"/>
        <v>0</v>
      </c>
      <c r="J78" s="17">
        <f t="shared" si="10"/>
        <v>0</v>
      </c>
      <c r="K78" s="17">
        <f t="shared" si="10"/>
        <v>0</v>
      </c>
      <c r="L78" s="17">
        <f t="shared" si="10"/>
        <v>0</v>
      </c>
      <c r="M78" s="17">
        <f>SUM(C78:L78)</f>
        <v>682</v>
      </c>
      <c r="N78" s="18"/>
      <c r="O78" s="5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>
      <c r="A79" s="29" t="s">
        <v>129</v>
      </c>
      <c r="B79" s="19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 t="str">
        <f aca="true" t="shared" si="11" ref="N79:N84">IF(COUNT(C79:L79),AVERAGE(C79:L79)," ")</f>
        <v> </v>
      </c>
      <c r="O79" s="5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>
      <c r="A80" s="16" t="s">
        <v>134</v>
      </c>
      <c r="B80" s="18">
        <v>88</v>
      </c>
      <c r="C80" s="17">
        <v>92</v>
      </c>
      <c r="D80" s="17">
        <v>90</v>
      </c>
      <c r="E80" s="17"/>
      <c r="F80" s="17"/>
      <c r="G80" s="17"/>
      <c r="H80" s="17"/>
      <c r="I80" s="17"/>
      <c r="J80" s="17"/>
      <c r="K80" s="17"/>
      <c r="L80" s="17"/>
      <c r="M80" s="17">
        <f aca="true" t="shared" si="12" ref="M80:M86">SUM(C80:L80)</f>
        <v>182</v>
      </c>
      <c r="N80" s="18">
        <f t="shared" si="11"/>
        <v>91</v>
      </c>
      <c r="O80" s="58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>
      <c r="A81" s="16" t="s">
        <v>135</v>
      </c>
      <c r="B81" s="18">
        <v>85</v>
      </c>
      <c r="C81" s="17">
        <v>94</v>
      </c>
      <c r="D81" s="17">
        <v>80</v>
      </c>
      <c r="E81" s="17"/>
      <c r="F81" s="17"/>
      <c r="G81" s="17"/>
      <c r="H81" s="17"/>
      <c r="I81" s="17"/>
      <c r="J81" s="17"/>
      <c r="K81" s="17"/>
      <c r="L81" s="17"/>
      <c r="M81" s="17">
        <f t="shared" si="12"/>
        <v>174</v>
      </c>
      <c r="N81" s="18">
        <f t="shared" si="11"/>
        <v>87</v>
      </c>
      <c r="O81" s="58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>
      <c r="A82" s="16" t="s">
        <v>136</v>
      </c>
      <c r="B82" s="18">
        <v>83</v>
      </c>
      <c r="C82" s="17">
        <v>85</v>
      </c>
      <c r="D82" s="26">
        <v>86</v>
      </c>
      <c r="E82" s="26"/>
      <c r="F82" s="26"/>
      <c r="G82" s="26"/>
      <c r="H82" s="26"/>
      <c r="I82" s="26"/>
      <c r="J82" s="26"/>
      <c r="K82" s="26"/>
      <c r="L82" s="26"/>
      <c r="M82" s="17">
        <f t="shared" si="12"/>
        <v>171</v>
      </c>
      <c r="N82" s="18">
        <f t="shared" si="11"/>
        <v>85.5</v>
      </c>
      <c r="O82" s="58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>
      <c r="A83" s="16" t="s">
        <v>137</v>
      </c>
      <c r="B83" s="87">
        <v>78</v>
      </c>
      <c r="C83" s="17"/>
      <c r="D83" s="26"/>
      <c r="E83" s="26"/>
      <c r="F83" s="26"/>
      <c r="G83" s="26"/>
      <c r="H83" s="26"/>
      <c r="I83" s="26"/>
      <c r="J83" s="26"/>
      <c r="K83" s="26"/>
      <c r="L83" s="26"/>
      <c r="M83" s="17">
        <f t="shared" si="12"/>
        <v>0</v>
      </c>
      <c r="N83" s="18" t="str">
        <f t="shared" si="11"/>
        <v> </v>
      </c>
      <c r="O83" s="58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>
      <c r="A84" s="16" t="s">
        <v>148</v>
      </c>
      <c r="B84" s="87">
        <v>86.7</v>
      </c>
      <c r="C84" s="17">
        <v>89</v>
      </c>
      <c r="D84" s="26"/>
      <c r="E84" s="26"/>
      <c r="F84" s="26"/>
      <c r="G84" s="26"/>
      <c r="H84" s="26"/>
      <c r="I84" s="26"/>
      <c r="J84" s="26"/>
      <c r="K84" s="26"/>
      <c r="L84" s="26"/>
      <c r="M84" s="17">
        <f t="shared" si="12"/>
        <v>89</v>
      </c>
      <c r="N84" s="18">
        <f t="shared" si="11"/>
        <v>89</v>
      </c>
      <c r="O84" s="58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>
      <c r="A85" s="16" t="s">
        <v>154</v>
      </c>
      <c r="B85" s="87">
        <v>83</v>
      </c>
      <c r="C85" s="17"/>
      <c r="D85" s="26">
        <v>92</v>
      </c>
      <c r="E85" s="26"/>
      <c r="F85" s="26"/>
      <c r="G85" s="26"/>
      <c r="H85" s="26"/>
      <c r="I85" s="26"/>
      <c r="J85" s="26"/>
      <c r="K85" s="26"/>
      <c r="L85" s="26"/>
      <c r="M85" s="17">
        <f>SUM(C85:L85)</f>
        <v>92</v>
      </c>
      <c r="N85" s="18">
        <f>IF(COUNT(C85:L85),AVERAGE(C85:L85)," ")</f>
        <v>92</v>
      </c>
      <c r="O85" s="58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>
      <c r="A86" s="6"/>
      <c r="B86" s="18">
        <v>334</v>
      </c>
      <c r="C86" s="86">
        <v>352</v>
      </c>
      <c r="D86" s="92">
        <v>343</v>
      </c>
      <c r="E86" s="17">
        <f aca="true" t="shared" si="13" ref="E86:L86">SUM(E80:E83)</f>
        <v>0</v>
      </c>
      <c r="F86" s="17">
        <f t="shared" si="13"/>
        <v>0</v>
      </c>
      <c r="G86" s="17">
        <f t="shared" si="13"/>
        <v>0</v>
      </c>
      <c r="H86" s="17">
        <f t="shared" si="13"/>
        <v>0</v>
      </c>
      <c r="I86" s="17">
        <f t="shared" si="13"/>
        <v>0</v>
      </c>
      <c r="J86" s="17">
        <f t="shared" si="13"/>
        <v>0</v>
      </c>
      <c r="K86" s="17">
        <f t="shared" si="13"/>
        <v>0</v>
      </c>
      <c r="L86" s="17">
        <f t="shared" si="13"/>
        <v>0</v>
      </c>
      <c r="M86" s="17">
        <f t="shared" si="12"/>
        <v>695</v>
      </c>
      <c r="N86" s="18"/>
      <c r="O86" s="58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>
      <c r="A87" s="6"/>
      <c r="B87" s="88" t="s">
        <v>152</v>
      </c>
      <c r="C87" s="86"/>
      <c r="D87" s="86"/>
      <c r="E87" s="86"/>
      <c r="F87" s="86"/>
      <c r="G87" s="86"/>
      <c r="H87" s="86"/>
      <c r="I87" s="86"/>
      <c r="J87" s="86"/>
      <c r="K87" s="86"/>
      <c r="L87" s="17"/>
      <c r="M87" s="17"/>
      <c r="N87" s="18"/>
      <c r="O87" s="58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>
      <c r="A88" s="6"/>
      <c r="B88" s="91" t="s">
        <v>155</v>
      </c>
      <c r="C88" s="92"/>
      <c r="D88" s="92"/>
      <c r="E88" s="92"/>
      <c r="F88" s="92"/>
      <c r="G88" s="92"/>
      <c r="H88" s="92"/>
      <c r="I88" s="92"/>
      <c r="J88" s="92"/>
      <c r="K88" s="92"/>
      <c r="L88" s="17"/>
      <c r="M88" s="17"/>
      <c r="N88" s="18"/>
      <c r="O88" s="58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>
      <c r="A89" s="6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17"/>
      <c r="M89" s="17"/>
      <c r="N89" s="18"/>
      <c r="O89" s="58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>
      <c r="A90" s="6"/>
      <c r="B90" s="17"/>
      <c r="C90" s="17"/>
      <c r="D90" s="22" t="s">
        <v>7</v>
      </c>
      <c r="E90" s="19" t="s">
        <v>8</v>
      </c>
      <c r="F90" s="19" t="s">
        <v>9</v>
      </c>
      <c r="G90" s="19" t="s">
        <v>10</v>
      </c>
      <c r="H90" s="19" t="s">
        <v>11</v>
      </c>
      <c r="I90" s="19" t="s">
        <v>12</v>
      </c>
      <c r="J90" s="17"/>
      <c r="K90" s="17"/>
      <c r="L90" s="17"/>
      <c r="M90" s="17"/>
      <c r="N90" s="18" t="str">
        <f>IF(COUNT(C90:L90),AVERAGE(C90:L90)," ")</f>
        <v> </v>
      </c>
      <c r="O90" s="58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>
      <c r="A91" s="15" t="str">
        <f>+A79</f>
        <v>City of Truro F</v>
      </c>
      <c r="B91" s="17"/>
      <c r="C91" s="17"/>
      <c r="D91" s="26">
        <f>+J51</f>
        <v>2</v>
      </c>
      <c r="E91" s="26">
        <v>1</v>
      </c>
      <c r="F91" s="26">
        <v>1</v>
      </c>
      <c r="G91" s="26">
        <v>0</v>
      </c>
      <c r="H91" s="26">
        <f>+E91*2+F91</f>
        <v>3</v>
      </c>
      <c r="I91" s="26">
        <f>+M86</f>
        <v>695</v>
      </c>
      <c r="J91" s="17"/>
      <c r="K91" s="17"/>
      <c r="L91" s="17"/>
      <c r="M91" s="17"/>
      <c r="N91" s="18"/>
      <c r="O91" s="5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>
      <c r="A92" s="15" t="str">
        <f>+A64</f>
        <v>Holmans B</v>
      </c>
      <c r="B92" s="17"/>
      <c r="C92" s="17"/>
      <c r="D92" s="26">
        <f>+J51</f>
        <v>2</v>
      </c>
      <c r="E92" s="26">
        <v>1</v>
      </c>
      <c r="F92" s="26">
        <v>1</v>
      </c>
      <c r="G92" s="26">
        <v>0</v>
      </c>
      <c r="H92" s="26">
        <f>+E92*2+F92</f>
        <v>3</v>
      </c>
      <c r="I92" s="26">
        <f>+M71</f>
        <v>690</v>
      </c>
      <c r="J92" s="17"/>
      <c r="K92" s="17"/>
      <c r="L92" s="17"/>
      <c r="M92" s="17"/>
      <c r="N92" s="18"/>
      <c r="O92" s="58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>
      <c r="A93" s="15" t="str">
        <f>+A73</f>
        <v>Launceston</v>
      </c>
      <c r="B93" s="17"/>
      <c r="C93" s="17"/>
      <c r="D93" s="26">
        <f>+J51</f>
        <v>2</v>
      </c>
      <c r="E93" s="26">
        <v>1</v>
      </c>
      <c r="F93" s="26">
        <v>0</v>
      </c>
      <c r="G93" s="26">
        <v>1</v>
      </c>
      <c r="H93" s="26">
        <f>+E93*2+F93</f>
        <v>2</v>
      </c>
      <c r="I93" s="26">
        <f>+M78</f>
        <v>682</v>
      </c>
      <c r="J93" s="17"/>
      <c r="K93" s="17"/>
      <c r="L93" s="17"/>
      <c r="M93" s="17"/>
      <c r="N93" s="18"/>
      <c r="O93" s="58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>
      <c r="A94" s="15" t="str">
        <f>+A58</f>
        <v>Helston C</v>
      </c>
      <c r="B94" s="17"/>
      <c r="C94" s="17"/>
      <c r="D94" s="26">
        <f>+J51</f>
        <v>2</v>
      </c>
      <c r="E94" s="26">
        <v>0</v>
      </c>
      <c r="F94" s="26">
        <v>0</v>
      </c>
      <c r="G94" s="26">
        <v>2</v>
      </c>
      <c r="H94" s="26">
        <f>+E94*2+F94</f>
        <v>0</v>
      </c>
      <c r="I94" s="26">
        <f>+M63</f>
        <v>669</v>
      </c>
      <c r="J94" s="17"/>
      <c r="K94" s="17"/>
      <c r="L94" s="17"/>
      <c r="M94" s="17"/>
      <c r="N94" s="18"/>
      <c r="O94" s="58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>
      <c r="A95" s="39"/>
      <c r="B95" s="39"/>
      <c r="C95" s="39"/>
      <c r="D95" s="39"/>
      <c r="E95" s="53"/>
      <c r="F95" s="39"/>
      <c r="G95" s="81"/>
      <c r="H95" s="39"/>
      <c r="I95" s="39"/>
      <c r="J95" s="39"/>
      <c r="K95" s="39"/>
      <c r="L95" s="39"/>
      <c r="M95" s="39"/>
      <c r="N95" s="39"/>
      <c r="O95" s="58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>
      <c r="A96" s="51"/>
      <c r="B96" s="51"/>
      <c r="C96" s="39"/>
      <c r="D96" s="39"/>
      <c r="E96" s="52"/>
      <c r="F96" s="39"/>
      <c r="G96" s="39"/>
      <c r="H96" s="39"/>
      <c r="I96" s="39"/>
      <c r="J96" s="39"/>
      <c r="K96" s="39"/>
      <c r="L96" s="39"/>
      <c r="M96" s="39"/>
      <c r="N96" s="39"/>
      <c r="O96" s="58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>
      <c r="A97" s="8"/>
      <c r="B97" s="8"/>
      <c r="E97" s="48" t="s">
        <v>5</v>
      </c>
      <c r="O97" s="58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>
      <c r="A98" s="8"/>
      <c r="B98" s="8"/>
      <c r="F98" s="48" t="s">
        <v>6</v>
      </c>
      <c r="O98" s="5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5:28" ht="12.75" customHeight="1">
      <c r="E99" s="1"/>
      <c r="G99" s="48" t="s">
        <v>4</v>
      </c>
      <c r="O99" s="58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>
      <c r="A100" s="85" t="s">
        <v>147</v>
      </c>
      <c r="G100" s="48" t="s">
        <v>38</v>
      </c>
      <c r="O100" s="58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6:28" ht="12.75" customHeight="1">
      <c r="F101" s="48" t="s">
        <v>22</v>
      </c>
      <c r="J101" s="13">
        <v>3</v>
      </c>
      <c r="O101" s="58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4:28" ht="12.75" customHeight="1">
      <c r="D102" s="4"/>
      <c r="E102" s="4"/>
      <c r="F102" s="2"/>
      <c r="O102" s="58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>
      <c r="A103" s="2"/>
      <c r="B103" s="2" t="str">
        <f>+A108</f>
        <v>Helston C</v>
      </c>
      <c r="C103" s="9"/>
      <c r="D103" s="4"/>
      <c r="E103" s="4"/>
      <c r="F103" s="13">
        <f>+E113</f>
        <v>353</v>
      </c>
      <c r="H103" s="48" t="s">
        <v>150</v>
      </c>
      <c r="J103" s="2" t="str">
        <f>+A114</f>
        <v>Holmans B</v>
      </c>
      <c r="K103" s="11"/>
      <c r="L103" s="7"/>
      <c r="M103" s="7"/>
      <c r="N103" s="13">
        <f>+E121</f>
        <v>344</v>
      </c>
      <c r="O103" s="58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>
      <c r="A104" s="2"/>
      <c r="B104" s="2"/>
      <c r="C104" s="10"/>
      <c r="D104" s="4"/>
      <c r="E104" s="4"/>
      <c r="F104" s="2"/>
      <c r="H104" s="10"/>
      <c r="I104" s="2"/>
      <c r="J104" s="2"/>
      <c r="L104" s="2"/>
      <c r="M104" s="2"/>
      <c r="N104" s="2"/>
      <c r="O104" s="58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>
      <c r="A105" s="6"/>
      <c r="B105" s="10" t="str">
        <f>+A123</f>
        <v>Launceston</v>
      </c>
      <c r="D105" s="5"/>
      <c r="E105" s="5"/>
      <c r="F105" s="13">
        <f>+E128</f>
        <v>329</v>
      </c>
      <c r="H105" s="48" t="s">
        <v>151</v>
      </c>
      <c r="J105" s="2" t="str">
        <f>+A129</f>
        <v>City of Truro F</v>
      </c>
      <c r="L105" s="2"/>
      <c r="M105" s="2"/>
      <c r="N105" s="13">
        <f>+E136</f>
        <v>353</v>
      </c>
      <c r="O105" s="5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>
      <c r="A106" s="6"/>
      <c r="B106" s="6"/>
      <c r="C106" s="11"/>
      <c r="D106" s="7"/>
      <c r="E106" s="7"/>
      <c r="F106" s="5"/>
      <c r="G106" s="5"/>
      <c r="H106" s="12"/>
      <c r="I106" s="5"/>
      <c r="J106" s="5"/>
      <c r="K106" s="5"/>
      <c r="L106" s="5"/>
      <c r="M106" s="5"/>
      <c r="N106" s="5"/>
      <c r="O106" s="58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>
      <c r="A107" s="6"/>
      <c r="B107" s="4" t="s">
        <v>1</v>
      </c>
      <c r="C107" s="10" t="s">
        <v>3</v>
      </c>
      <c r="D107" s="7"/>
      <c r="E107" s="7"/>
      <c r="F107" s="5"/>
      <c r="G107" s="5"/>
      <c r="H107" s="12"/>
      <c r="I107" s="5"/>
      <c r="J107" s="5"/>
      <c r="K107" s="5"/>
      <c r="L107" s="5"/>
      <c r="M107" s="5"/>
      <c r="N107" s="5"/>
      <c r="O107" s="58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>
      <c r="A108" s="3" t="s">
        <v>19</v>
      </c>
      <c r="B108" s="4" t="s">
        <v>0</v>
      </c>
      <c r="C108" s="7">
        <v>1</v>
      </c>
      <c r="D108" s="7">
        <v>2</v>
      </c>
      <c r="E108" s="7">
        <v>3</v>
      </c>
      <c r="F108" s="7">
        <v>4</v>
      </c>
      <c r="G108" s="7">
        <v>5</v>
      </c>
      <c r="H108" s="7">
        <v>6</v>
      </c>
      <c r="I108" s="7">
        <v>7</v>
      </c>
      <c r="J108" s="7">
        <v>8</v>
      </c>
      <c r="K108" s="7">
        <v>9</v>
      </c>
      <c r="L108" s="7">
        <v>10</v>
      </c>
      <c r="M108" s="14" t="s">
        <v>2</v>
      </c>
      <c r="N108" s="14" t="s">
        <v>0</v>
      </c>
      <c r="O108" s="5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>
      <c r="A109" s="16" t="s">
        <v>142</v>
      </c>
      <c r="B109" s="35">
        <v>90.8</v>
      </c>
      <c r="C109" s="17">
        <v>94</v>
      </c>
      <c r="D109" s="93">
        <v>94</v>
      </c>
      <c r="E109" s="17">
        <v>91</v>
      </c>
      <c r="F109" s="17"/>
      <c r="G109" s="17"/>
      <c r="H109" s="17"/>
      <c r="I109" s="17"/>
      <c r="J109" s="17"/>
      <c r="K109" s="17"/>
      <c r="L109" s="17"/>
      <c r="M109" s="17">
        <f>SUM(C109:L109)</f>
        <v>279</v>
      </c>
      <c r="N109" s="18">
        <f>IF(COUNT(C109:L109),AVERAGE(C109:L109)," ")</f>
        <v>93</v>
      </c>
      <c r="O109" s="58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>
      <c r="A110" s="16" t="s">
        <v>143</v>
      </c>
      <c r="B110" s="18">
        <v>90.6</v>
      </c>
      <c r="C110" s="17">
        <v>88</v>
      </c>
      <c r="D110" s="17">
        <v>72</v>
      </c>
      <c r="E110" s="17">
        <v>88</v>
      </c>
      <c r="F110" s="17"/>
      <c r="G110" s="17"/>
      <c r="H110" s="17"/>
      <c r="I110" s="17"/>
      <c r="J110" s="17"/>
      <c r="K110" s="17"/>
      <c r="L110" s="17"/>
      <c r="M110" s="17">
        <f>SUM(C110:L110)</f>
        <v>248</v>
      </c>
      <c r="N110" s="18">
        <f>IF(COUNT(C110:L110),AVERAGE(C110:L110)," ")</f>
        <v>82.66666666666667</v>
      </c>
      <c r="O110" s="58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>
      <c r="A111" s="16" t="s">
        <v>144</v>
      </c>
      <c r="B111" s="36">
        <v>87.6</v>
      </c>
      <c r="C111" s="17">
        <v>83</v>
      </c>
      <c r="D111" s="26">
        <v>89</v>
      </c>
      <c r="E111" s="26">
        <v>95</v>
      </c>
      <c r="F111" s="26"/>
      <c r="G111" s="26"/>
      <c r="H111" s="26"/>
      <c r="I111" s="26"/>
      <c r="J111" s="26"/>
      <c r="K111" s="26"/>
      <c r="L111" s="26"/>
      <c r="M111" s="17">
        <f>SUM(C111:L111)</f>
        <v>267</v>
      </c>
      <c r="N111" s="18">
        <f>IF(COUNT(C111:L111),AVERAGE(C111:L111)," ")</f>
        <v>89</v>
      </c>
      <c r="O111" s="58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>
      <c r="A112" s="16" t="s">
        <v>145</v>
      </c>
      <c r="B112" s="31">
        <v>84.9</v>
      </c>
      <c r="C112" s="17">
        <v>65</v>
      </c>
      <c r="D112" s="26">
        <v>84</v>
      </c>
      <c r="E112" s="26">
        <v>79</v>
      </c>
      <c r="F112" s="26"/>
      <c r="G112" s="26"/>
      <c r="H112" s="26"/>
      <c r="I112" s="26"/>
      <c r="J112" s="26"/>
      <c r="K112" s="26"/>
      <c r="L112" s="26"/>
      <c r="M112" s="17">
        <f>SUM(C112:L112)</f>
        <v>228</v>
      </c>
      <c r="N112" s="18">
        <f>IF(COUNT(C112:L112),AVERAGE(C112:L112)," ")</f>
        <v>76</v>
      </c>
      <c r="O112" s="58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>
      <c r="A113" s="16"/>
      <c r="B113" s="17">
        <f aca="true" t="shared" si="14" ref="B113:L113">SUM(B109:B112)</f>
        <v>353.9</v>
      </c>
      <c r="C113" s="17">
        <f t="shared" si="14"/>
        <v>330</v>
      </c>
      <c r="D113" s="17">
        <f t="shared" si="14"/>
        <v>339</v>
      </c>
      <c r="E113" s="17">
        <f t="shared" si="14"/>
        <v>353</v>
      </c>
      <c r="F113" s="17">
        <f t="shared" si="14"/>
        <v>0</v>
      </c>
      <c r="G113" s="17">
        <f t="shared" si="14"/>
        <v>0</v>
      </c>
      <c r="H113" s="17">
        <f t="shared" si="14"/>
        <v>0</v>
      </c>
      <c r="I113" s="17">
        <f t="shared" si="14"/>
        <v>0</v>
      </c>
      <c r="J113" s="17">
        <f t="shared" si="14"/>
        <v>0</v>
      </c>
      <c r="K113" s="17">
        <f t="shared" si="14"/>
        <v>0</v>
      </c>
      <c r="L113" s="17">
        <f t="shared" si="14"/>
        <v>0</v>
      </c>
      <c r="M113" s="26">
        <f>SUM(C113:L113)</f>
        <v>1022</v>
      </c>
      <c r="N113" s="18"/>
      <c r="O113" s="58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>
      <c r="A114" s="29" t="s">
        <v>37</v>
      </c>
      <c r="B114" s="1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8" t="str">
        <f aca="true" t="shared" si="15" ref="N114:N119">IF(COUNT(C114:L114),AVERAGE(C114:L114)," ")</f>
        <v> </v>
      </c>
      <c r="O114" s="58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>
      <c r="A115" s="16" t="s">
        <v>138</v>
      </c>
      <c r="B115" s="17">
        <v>91.8</v>
      </c>
      <c r="C115" s="17">
        <v>89</v>
      </c>
      <c r="D115" s="26">
        <v>85</v>
      </c>
      <c r="E115" s="26">
        <v>90</v>
      </c>
      <c r="F115" s="26"/>
      <c r="G115" s="26"/>
      <c r="H115" s="26"/>
      <c r="I115" s="26"/>
      <c r="J115" s="26"/>
      <c r="K115" s="26"/>
      <c r="L115" s="26"/>
      <c r="M115" s="17">
        <f>SUM(C115:L115)</f>
        <v>264</v>
      </c>
      <c r="N115" s="18">
        <f t="shared" si="15"/>
        <v>88</v>
      </c>
      <c r="O115" s="58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>
      <c r="A116" s="16" t="s">
        <v>139</v>
      </c>
      <c r="B116" s="18">
        <v>91</v>
      </c>
      <c r="C116" s="17">
        <v>89</v>
      </c>
      <c r="D116" s="26">
        <v>93</v>
      </c>
      <c r="E116" s="26">
        <v>88</v>
      </c>
      <c r="F116" s="26"/>
      <c r="G116" s="26"/>
      <c r="H116" s="26"/>
      <c r="I116" s="26"/>
      <c r="J116" s="26"/>
      <c r="K116" s="26"/>
      <c r="L116" s="26"/>
      <c r="M116" s="17">
        <f>SUM(C116:L116)</f>
        <v>270</v>
      </c>
      <c r="N116" s="18">
        <f t="shared" si="15"/>
        <v>90</v>
      </c>
      <c r="O116" s="58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>
      <c r="A117" s="16" t="s">
        <v>140</v>
      </c>
      <c r="B117" s="17">
        <v>87.5</v>
      </c>
      <c r="C117" s="17">
        <v>86</v>
      </c>
      <c r="D117" s="26">
        <v>86</v>
      </c>
      <c r="E117" s="26">
        <v>85</v>
      </c>
      <c r="F117" s="26"/>
      <c r="G117" s="26"/>
      <c r="H117" s="26"/>
      <c r="I117" s="26"/>
      <c r="J117" s="26"/>
      <c r="K117" s="26"/>
      <c r="L117" s="26"/>
      <c r="M117" s="17">
        <f>SUM(C117:L117)</f>
        <v>257</v>
      </c>
      <c r="N117" s="18">
        <f t="shared" si="15"/>
        <v>85.66666666666667</v>
      </c>
      <c r="O117" s="58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>
      <c r="A118" s="16" t="s">
        <v>141</v>
      </c>
      <c r="B118" s="87">
        <v>78.4</v>
      </c>
      <c r="C118" s="17">
        <v>83</v>
      </c>
      <c r="D118" s="26"/>
      <c r="E118" s="26">
        <v>81</v>
      </c>
      <c r="F118" s="26"/>
      <c r="G118" s="26"/>
      <c r="H118" s="26"/>
      <c r="I118" s="26"/>
      <c r="J118" s="26"/>
      <c r="K118" s="26"/>
      <c r="L118" s="26"/>
      <c r="M118" s="17">
        <f>SUM(C118:L118)</f>
        <v>164</v>
      </c>
      <c r="N118" s="18">
        <f t="shared" si="15"/>
        <v>82</v>
      </c>
      <c r="O118" s="58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>
      <c r="A119" s="16" t="s">
        <v>156</v>
      </c>
      <c r="B119" s="87">
        <v>88</v>
      </c>
      <c r="C119" s="17"/>
      <c r="D119" s="26">
        <v>89</v>
      </c>
      <c r="E119" s="94"/>
      <c r="F119" s="94"/>
      <c r="G119" s="94"/>
      <c r="H119" s="94"/>
      <c r="I119" s="94"/>
      <c r="J119" s="94"/>
      <c r="K119" s="94"/>
      <c r="L119" s="26"/>
      <c r="M119" s="17">
        <f>SUM(C119:L119)</f>
        <v>89</v>
      </c>
      <c r="N119" s="18">
        <f t="shared" si="15"/>
        <v>89</v>
      </c>
      <c r="O119" s="58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>
      <c r="A120" s="16"/>
      <c r="B120" s="97" t="s">
        <v>157</v>
      </c>
      <c r="C120" s="88"/>
      <c r="D120" s="98"/>
      <c r="E120" s="96"/>
      <c r="F120" s="96"/>
      <c r="G120" s="96"/>
      <c r="H120" s="96"/>
      <c r="I120" s="96"/>
      <c r="J120" s="96"/>
      <c r="K120" s="96"/>
      <c r="L120" s="95"/>
      <c r="M120" s="17"/>
      <c r="N120" s="18"/>
      <c r="O120" s="5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>
      <c r="A121" s="23"/>
      <c r="B121" s="28">
        <f>SUM(B115:B118)</f>
        <v>348.70000000000005</v>
      </c>
      <c r="C121" s="17">
        <f>SUM(C115:C118)</f>
        <v>347</v>
      </c>
      <c r="D121" s="86">
        <v>343</v>
      </c>
      <c r="E121" s="17">
        <f aca="true" t="shared" si="16" ref="E121:L121">SUM(E115:E118)</f>
        <v>344</v>
      </c>
      <c r="F121" s="17">
        <f t="shared" si="16"/>
        <v>0</v>
      </c>
      <c r="G121" s="17">
        <f t="shared" si="16"/>
        <v>0</v>
      </c>
      <c r="H121" s="17">
        <f t="shared" si="16"/>
        <v>0</v>
      </c>
      <c r="I121" s="17">
        <f t="shared" si="16"/>
        <v>0</v>
      </c>
      <c r="J121" s="17">
        <f t="shared" si="16"/>
        <v>0</v>
      </c>
      <c r="K121" s="17">
        <f t="shared" si="16"/>
        <v>0</v>
      </c>
      <c r="L121" s="17">
        <f t="shared" si="16"/>
        <v>0</v>
      </c>
      <c r="M121" s="17">
        <f>SUM(C121:L121)</f>
        <v>1034</v>
      </c>
      <c r="N121" s="18"/>
      <c r="O121" s="58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>
      <c r="A122" s="23"/>
      <c r="B122" s="28"/>
      <c r="C122" s="17"/>
      <c r="D122" s="35"/>
      <c r="E122" s="35"/>
      <c r="F122" s="35"/>
      <c r="G122" s="35"/>
      <c r="H122" s="35"/>
      <c r="I122" s="35"/>
      <c r="J122" s="35"/>
      <c r="K122" s="35"/>
      <c r="L122" s="17"/>
      <c r="M122" s="17"/>
      <c r="N122" s="18"/>
      <c r="O122" s="58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>
      <c r="A123" s="29" t="s">
        <v>18</v>
      </c>
      <c r="B123" s="19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8" t="str">
        <f>IF(COUNT(C123:L123),AVERAGE(C123:L123)," ")</f>
        <v> </v>
      </c>
      <c r="O123" s="58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>
      <c r="A124" s="16" t="s">
        <v>130</v>
      </c>
      <c r="B124" s="18">
        <v>92.3</v>
      </c>
      <c r="C124" s="17">
        <v>95</v>
      </c>
      <c r="D124" s="17">
        <v>93</v>
      </c>
      <c r="E124" s="17">
        <v>95</v>
      </c>
      <c r="F124" s="17"/>
      <c r="G124" s="17"/>
      <c r="H124" s="17"/>
      <c r="I124" s="17"/>
      <c r="J124" s="17"/>
      <c r="K124" s="17"/>
      <c r="L124" s="17"/>
      <c r="M124" s="17">
        <f>SUM(C124:L124)</f>
        <v>283</v>
      </c>
      <c r="N124" s="18">
        <f>IF(COUNT(C124:L124),AVERAGE(C124:L124)," ")</f>
        <v>94.33333333333333</v>
      </c>
      <c r="O124" s="58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>
      <c r="A125" s="16" t="s">
        <v>131</v>
      </c>
      <c r="B125" s="18">
        <v>85.8</v>
      </c>
      <c r="C125" s="17">
        <v>84</v>
      </c>
      <c r="D125" s="17">
        <v>88</v>
      </c>
      <c r="E125" s="5">
        <v>92</v>
      </c>
      <c r="G125" s="17"/>
      <c r="H125" s="17"/>
      <c r="I125" s="17"/>
      <c r="J125" s="17"/>
      <c r="K125" s="17"/>
      <c r="L125" s="17"/>
      <c r="M125" s="17">
        <f>SUM(C125:L125)</f>
        <v>264</v>
      </c>
      <c r="N125" s="18">
        <f>IF(COUNT(C125:L125),AVERAGE(C125:L125)," ")</f>
        <v>88</v>
      </c>
      <c r="O125" s="58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>
      <c r="A126" s="16" t="s">
        <v>132</v>
      </c>
      <c r="B126" s="18">
        <v>84</v>
      </c>
      <c r="C126" s="17">
        <v>79</v>
      </c>
      <c r="D126" s="26">
        <v>87</v>
      </c>
      <c r="E126" s="26">
        <v>64</v>
      </c>
      <c r="F126" s="26"/>
      <c r="G126" s="26"/>
      <c r="H126" s="26"/>
      <c r="I126" s="26"/>
      <c r="J126" s="26"/>
      <c r="K126" s="26"/>
      <c r="L126" s="26"/>
      <c r="M126" s="17">
        <f>SUM(C126:L126)</f>
        <v>230</v>
      </c>
      <c r="N126" s="18">
        <f>IF(COUNT(C126:L126),AVERAGE(C126:L126)," ")</f>
        <v>76.66666666666667</v>
      </c>
      <c r="O126" s="58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>
      <c r="A127" s="16" t="s">
        <v>133</v>
      </c>
      <c r="B127" s="34">
        <v>83.7</v>
      </c>
      <c r="C127" s="84">
        <v>76</v>
      </c>
      <c r="D127" s="26">
        <v>80</v>
      </c>
      <c r="E127" s="26">
        <v>78</v>
      </c>
      <c r="F127" s="26"/>
      <c r="G127" s="26"/>
      <c r="H127" s="26"/>
      <c r="I127" s="26"/>
      <c r="J127" s="26"/>
      <c r="K127" s="26"/>
      <c r="L127" s="26"/>
      <c r="M127" s="17">
        <f>SUM(C127:L127)</f>
        <v>234</v>
      </c>
      <c r="N127" s="18">
        <f>IF(COUNT(C127:L127),AVERAGE(C127:L127)," ")</f>
        <v>78</v>
      </c>
      <c r="O127" s="5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>
      <c r="A128" s="16"/>
      <c r="B128" s="18">
        <f aca="true" t="shared" si="17" ref="B128:L128">SUM(B124:B127)</f>
        <v>345.8</v>
      </c>
      <c r="C128" s="17">
        <f t="shared" si="17"/>
        <v>334</v>
      </c>
      <c r="D128" s="17">
        <f t="shared" si="17"/>
        <v>348</v>
      </c>
      <c r="E128" s="17">
        <f t="shared" si="17"/>
        <v>329</v>
      </c>
      <c r="F128" s="17">
        <f t="shared" si="17"/>
        <v>0</v>
      </c>
      <c r="G128" s="17">
        <f t="shared" si="17"/>
        <v>0</v>
      </c>
      <c r="H128" s="17">
        <f t="shared" si="17"/>
        <v>0</v>
      </c>
      <c r="I128" s="17">
        <f t="shared" si="17"/>
        <v>0</v>
      </c>
      <c r="J128" s="17">
        <f t="shared" si="17"/>
        <v>0</v>
      </c>
      <c r="K128" s="17">
        <f t="shared" si="17"/>
        <v>0</v>
      </c>
      <c r="L128" s="17">
        <f t="shared" si="17"/>
        <v>0</v>
      </c>
      <c r="M128" s="17">
        <f>SUM(C128:L128)</f>
        <v>1011</v>
      </c>
      <c r="N128" s="18"/>
      <c r="O128" s="5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>
      <c r="A129" s="29" t="s">
        <v>129</v>
      </c>
      <c r="B129" s="19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8" t="str">
        <f aca="true" t="shared" si="18" ref="N129:N134">IF(COUNT(C129:L129),AVERAGE(C129:L129)," ")</f>
        <v> </v>
      </c>
      <c r="O129" s="58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>
      <c r="A130" s="16" t="s">
        <v>134</v>
      </c>
      <c r="B130" s="18">
        <v>88</v>
      </c>
      <c r="C130" s="17">
        <v>92</v>
      </c>
      <c r="D130" s="17">
        <v>90</v>
      </c>
      <c r="E130" s="17">
        <v>87</v>
      </c>
      <c r="F130" s="17"/>
      <c r="G130" s="17"/>
      <c r="H130" s="17"/>
      <c r="I130" s="17"/>
      <c r="J130" s="17"/>
      <c r="K130" s="17"/>
      <c r="L130" s="17"/>
      <c r="M130" s="17">
        <f aca="true" t="shared" si="19" ref="M130:M136">SUM(C130:L130)</f>
        <v>269</v>
      </c>
      <c r="N130" s="18">
        <f t="shared" si="18"/>
        <v>89.66666666666667</v>
      </c>
      <c r="O130" s="58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>
      <c r="A131" s="16" t="s">
        <v>135</v>
      </c>
      <c r="B131" s="18">
        <v>85</v>
      </c>
      <c r="C131" s="17">
        <v>94</v>
      </c>
      <c r="D131" s="17">
        <v>80</v>
      </c>
      <c r="E131" s="17">
        <v>92</v>
      </c>
      <c r="F131" s="17"/>
      <c r="G131" s="17"/>
      <c r="H131" s="17"/>
      <c r="I131" s="17"/>
      <c r="J131" s="17"/>
      <c r="K131" s="17"/>
      <c r="L131" s="17"/>
      <c r="M131" s="17">
        <f t="shared" si="19"/>
        <v>266</v>
      </c>
      <c r="N131" s="18">
        <f t="shared" si="18"/>
        <v>88.66666666666667</v>
      </c>
      <c r="O131" s="58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>
      <c r="A132" s="16" t="s">
        <v>136</v>
      </c>
      <c r="B132" s="18">
        <v>83</v>
      </c>
      <c r="C132" s="17">
        <v>85</v>
      </c>
      <c r="D132" s="26">
        <v>86</v>
      </c>
      <c r="E132" s="26">
        <v>93</v>
      </c>
      <c r="F132" s="26"/>
      <c r="G132" s="26"/>
      <c r="H132" s="26"/>
      <c r="I132" s="26"/>
      <c r="J132" s="26"/>
      <c r="K132" s="26"/>
      <c r="L132" s="26"/>
      <c r="M132" s="17">
        <f t="shared" si="19"/>
        <v>264</v>
      </c>
      <c r="N132" s="18">
        <f t="shared" si="18"/>
        <v>88</v>
      </c>
      <c r="O132" s="58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>
      <c r="A133" s="16" t="s">
        <v>137</v>
      </c>
      <c r="B133" s="87">
        <v>78</v>
      </c>
      <c r="C133" s="17"/>
      <c r="D133" s="26"/>
      <c r="E133" s="26"/>
      <c r="F133" s="26"/>
      <c r="G133" s="26"/>
      <c r="H133" s="26"/>
      <c r="I133" s="26"/>
      <c r="J133" s="26"/>
      <c r="K133" s="26"/>
      <c r="L133" s="26"/>
      <c r="M133" s="17">
        <f t="shared" si="19"/>
        <v>0</v>
      </c>
      <c r="N133" s="18" t="str">
        <f t="shared" si="18"/>
        <v> </v>
      </c>
      <c r="O133" s="58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>
      <c r="A134" s="16" t="s">
        <v>148</v>
      </c>
      <c r="B134" s="87">
        <v>86.7</v>
      </c>
      <c r="C134" s="17">
        <v>89</v>
      </c>
      <c r="D134" s="26"/>
      <c r="E134" s="26">
        <v>89</v>
      </c>
      <c r="F134" s="26"/>
      <c r="G134" s="26"/>
      <c r="H134" s="26"/>
      <c r="I134" s="26"/>
      <c r="J134" s="26"/>
      <c r="K134" s="26"/>
      <c r="L134" s="26"/>
      <c r="M134" s="17">
        <f t="shared" si="19"/>
        <v>178</v>
      </c>
      <c r="N134" s="18">
        <f t="shared" si="18"/>
        <v>89</v>
      </c>
      <c r="O134" s="58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>
      <c r="A135" s="16" t="s">
        <v>154</v>
      </c>
      <c r="B135" s="87">
        <v>83</v>
      </c>
      <c r="C135" s="17"/>
      <c r="D135" s="26">
        <v>92</v>
      </c>
      <c r="E135" s="26"/>
      <c r="F135" s="26"/>
      <c r="G135" s="26"/>
      <c r="H135" s="26"/>
      <c r="I135" s="26"/>
      <c r="J135" s="26"/>
      <c r="K135" s="26"/>
      <c r="L135" s="26"/>
      <c r="M135" s="17">
        <f t="shared" si="19"/>
        <v>92</v>
      </c>
      <c r="N135" s="18">
        <f>IF(COUNT(C135:L135),AVERAGE(C135:L135)," ")</f>
        <v>92</v>
      </c>
      <c r="O135" s="58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>
      <c r="A136" s="6"/>
      <c r="B136" s="18">
        <v>334</v>
      </c>
      <c r="C136" s="86">
        <v>352</v>
      </c>
      <c r="D136" s="92">
        <v>343</v>
      </c>
      <c r="E136" s="86">
        <f>361-8</f>
        <v>353</v>
      </c>
      <c r="F136" s="17">
        <f aca="true" t="shared" si="20" ref="F136:L136">SUM(F130:F133)</f>
        <v>0</v>
      </c>
      <c r="G136" s="17">
        <f t="shared" si="20"/>
        <v>0</v>
      </c>
      <c r="H136" s="17">
        <f t="shared" si="20"/>
        <v>0</v>
      </c>
      <c r="I136" s="17">
        <f t="shared" si="20"/>
        <v>0</v>
      </c>
      <c r="J136" s="17">
        <f t="shared" si="20"/>
        <v>0</v>
      </c>
      <c r="K136" s="17">
        <f t="shared" si="20"/>
        <v>0</v>
      </c>
      <c r="L136" s="17">
        <f t="shared" si="20"/>
        <v>0</v>
      </c>
      <c r="M136" s="17">
        <f t="shared" si="19"/>
        <v>1048</v>
      </c>
      <c r="N136" s="18"/>
      <c r="O136" s="58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>
      <c r="A137" s="6"/>
      <c r="B137" s="88" t="s">
        <v>152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17"/>
      <c r="M137" s="17"/>
      <c r="N137" s="18"/>
      <c r="O137" s="5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>
      <c r="A138" s="6"/>
      <c r="B138" s="91" t="s">
        <v>155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17"/>
      <c r="M138" s="17"/>
      <c r="N138" s="18"/>
      <c r="O138" s="5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>
      <c r="A139" s="6"/>
      <c r="B139" s="40"/>
      <c r="C139" s="35"/>
      <c r="D139" s="35"/>
      <c r="E139" s="35"/>
      <c r="F139" s="35"/>
      <c r="G139" s="35"/>
      <c r="H139" s="35"/>
      <c r="I139" s="35"/>
      <c r="J139" s="35"/>
      <c r="K139" s="35"/>
      <c r="L139" s="17"/>
      <c r="M139" s="17"/>
      <c r="N139" s="18"/>
      <c r="O139" s="58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>
      <c r="A140" s="6"/>
      <c r="B140" s="17"/>
      <c r="C140" s="17"/>
      <c r="D140" s="22" t="s">
        <v>7</v>
      </c>
      <c r="E140" s="19" t="s">
        <v>8</v>
      </c>
      <c r="F140" s="19" t="s">
        <v>9</v>
      </c>
      <c r="G140" s="19" t="s">
        <v>10</v>
      </c>
      <c r="H140" s="19" t="s">
        <v>11</v>
      </c>
      <c r="I140" s="19" t="s">
        <v>12</v>
      </c>
      <c r="J140" s="17"/>
      <c r="K140" s="17"/>
      <c r="L140" s="17"/>
      <c r="M140" s="17"/>
      <c r="N140" s="18" t="str">
        <f>IF(COUNT(C140:L140),AVERAGE(C140:L140)," ")</f>
        <v> </v>
      </c>
      <c r="O140" s="58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>
      <c r="A141" s="15" t="str">
        <f>+A129</f>
        <v>City of Truro F</v>
      </c>
      <c r="B141" s="17"/>
      <c r="C141" s="17"/>
      <c r="D141" s="26">
        <f>+J101</f>
        <v>3</v>
      </c>
      <c r="E141" s="26">
        <v>2</v>
      </c>
      <c r="F141" s="26">
        <v>1</v>
      </c>
      <c r="G141" s="26">
        <v>0</v>
      </c>
      <c r="H141" s="26">
        <f>+E141*2+F141</f>
        <v>5</v>
      </c>
      <c r="I141" s="26">
        <f>+M136</f>
        <v>1048</v>
      </c>
      <c r="J141" s="17"/>
      <c r="K141" s="17"/>
      <c r="L141" s="17"/>
      <c r="M141" s="17"/>
      <c r="N141" s="18"/>
      <c r="O141" s="58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>
      <c r="A142" s="15" t="str">
        <f>+A114</f>
        <v>Holmans B</v>
      </c>
      <c r="B142" s="17"/>
      <c r="C142" s="17"/>
      <c r="D142" s="26">
        <f>+J101</f>
        <v>3</v>
      </c>
      <c r="E142" s="26">
        <v>1</v>
      </c>
      <c r="F142" s="26">
        <v>1</v>
      </c>
      <c r="G142" s="26">
        <v>1</v>
      </c>
      <c r="H142" s="26">
        <f>+E142*2+F142</f>
        <v>3</v>
      </c>
      <c r="I142" s="26">
        <f>+M121</f>
        <v>1034</v>
      </c>
      <c r="J142" s="17"/>
      <c r="K142" s="17"/>
      <c r="L142" s="17"/>
      <c r="M142" s="17"/>
      <c r="N142" s="18"/>
      <c r="O142" s="58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>
      <c r="A143" s="15" t="str">
        <f>+A108</f>
        <v>Helston C</v>
      </c>
      <c r="B143" s="17"/>
      <c r="C143" s="17"/>
      <c r="D143" s="26">
        <f>+J101</f>
        <v>3</v>
      </c>
      <c r="E143" s="26">
        <v>1</v>
      </c>
      <c r="F143" s="26">
        <v>0</v>
      </c>
      <c r="G143" s="26">
        <v>2</v>
      </c>
      <c r="H143" s="26">
        <f>+E143*2+F143</f>
        <v>2</v>
      </c>
      <c r="I143" s="26">
        <f>+M113</f>
        <v>1022</v>
      </c>
      <c r="J143" s="17"/>
      <c r="K143" s="17"/>
      <c r="L143" s="17"/>
      <c r="M143" s="17"/>
      <c r="N143" s="18"/>
      <c r="O143" s="58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>
      <c r="A144" s="15" t="str">
        <f>+A123</f>
        <v>Launceston</v>
      </c>
      <c r="B144" s="17"/>
      <c r="C144" s="17"/>
      <c r="D144" s="26">
        <f>+J101</f>
        <v>3</v>
      </c>
      <c r="E144" s="26">
        <v>1</v>
      </c>
      <c r="F144" s="26">
        <v>0</v>
      </c>
      <c r="G144" s="26">
        <v>2</v>
      </c>
      <c r="H144" s="26">
        <f>+E144*2+F144</f>
        <v>2</v>
      </c>
      <c r="I144" s="26">
        <f>+M128</f>
        <v>1011</v>
      </c>
      <c r="J144" s="17"/>
      <c r="K144" s="17"/>
      <c r="L144" s="17"/>
      <c r="M144" s="17"/>
      <c r="N144" s="18"/>
      <c r="O144" s="58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0:28" ht="12.75" customHeight="1">
      <c r="J145" s="50"/>
      <c r="K145" s="39"/>
      <c r="L145" s="50"/>
      <c r="M145" s="50"/>
      <c r="N145" s="54"/>
      <c r="O145" s="58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>
      <c r="A146" s="8"/>
      <c r="B146" s="8"/>
      <c r="E146" s="48"/>
      <c r="O146" s="58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>
      <c r="A147" s="8"/>
      <c r="B147" s="8"/>
      <c r="E147" s="48" t="s">
        <v>5</v>
      </c>
      <c r="O147" s="58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>
      <c r="A148" s="8"/>
      <c r="B148" s="8"/>
      <c r="F148" s="48" t="s">
        <v>6</v>
      </c>
      <c r="O148" s="58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5:28" ht="12.75" customHeight="1">
      <c r="E149" s="1"/>
      <c r="G149" s="48" t="s">
        <v>4</v>
      </c>
      <c r="O149" s="58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>
      <c r="A150" s="85" t="s">
        <v>147</v>
      </c>
      <c r="G150" s="48" t="s">
        <v>38</v>
      </c>
      <c r="O150" s="58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6:28" ht="12.75" customHeight="1">
      <c r="F151" s="48" t="s">
        <v>22</v>
      </c>
      <c r="J151" s="13">
        <v>4</v>
      </c>
      <c r="O151" s="58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4:28" ht="12.75" customHeight="1">
      <c r="D152" s="4"/>
      <c r="E152" s="4"/>
      <c r="F152" s="2"/>
      <c r="O152" s="58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>
      <c r="A153" s="2"/>
      <c r="B153" s="2" t="str">
        <f>+A158</f>
        <v>Helston C</v>
      </c>
      <c r="C153" s="9"/>
      <c r="D153" s="4"/>
      <c r="E153" s="4"/>
      <c r="F153" s="13">
        <f>+F163</f>
        <v>341</v>
      </c>
      <c r="H153" s="48" t="s">
        <v>150</v>
      </c>
      <c r="J153" s="2" t="str">
        <f>+A179</f>
        <v>City of Truro F</v>
      </c>
      <c r="L153" s="2"/>
      <c r="M153" s="2"/>
      <c r="N153" s="13">
        <f>+F186</f>
        <v>337</v>
      </c>
      <c r="O153" s="58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>
      <c r="A154" s="2"/>
      <c r="B154" s="2"/>
      <c r="C154" s="10"/>
      <c r="D154" s="4"/>
      <c r="E154" s="4"/>
      <c r="F154" s="2"/>
      <c r="H154" s="10"/>
      <c r="I154" s="2"/>
      <c r="J154" s="2"/>
      <c r="L154" s="2"/>
      <c r="M154" s="2"/>
      <c r="N154" s="2"/>
      <c r="O154" s="58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>
      <c r="A155" s="6"/>
      <c r="B155" s="2" t="str">
        <f>+A164</f>
        <v>Holmans B</v>
      </c>
      <c r="C155" s="11"/>
      <c r="D155" s="7"/>
      <c r="E155" s="7"/>
      <c r="F155" s="13">
        <f>+F171</f>
        <v>345</v>
      </c>
      <c r="H155" s="48" t="s">
        <v>150</v>
      </c>
      <c r="J155" s="10" t="str">
        <f>+A173</f>
        <v>Launceston</v>
      </c>
      <c r="L155" s="5"/>
      <c r="M155" s="5"/>
      <c r="N155" s="13">
        <f>+F178</f>
        <v>330</v>
      </c>
      <c r="O155" s="58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>
      <c r="A156" s="6"/>
      <c r="B156" s="6"/>
      <c r="C156" s="11"/>
      <c r="D156" s="7"/>
      <c r="E156" s="7"/>
      <c r="F156" s="5"/>
      <c r="G156" s="5"/>
      <c r="H156" s="12"/>
      <c r="I156" s="5"/>
      <c r="J156" s="5"/>
      <c r="K156" s="5"/>
      <c r="L156" s="5"/>
      <c r="M156" s="5"/>
      <c r="N156" s="5"/>
      <c r="O156" s="58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>
      <c r="A157" s="6"/>
      <c r="B157" s="4" t="s">
        <v>1</v>
      </c>
      <c r="C157" s="10" t="s">
        <v>3</v>
      </c>
      <c r="D157" s="7"/>
      <c r="E157" s="7"/>
      <c r="F157" s="5"/>
      <c r="G157" s="5"/>
      <c r="H157" s="12"/>
      <c r="I157" s="5"/>
      <c r="J157" s="5"/>
      <c r="K157" s="5"/>
      <c r="L157" s="5"/>
      <c r="M157" s="5"/>
      <c r="N157" s="5"/>
      <c r="O157" s="58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>
      <c r="A158" s="3" t="s">
        <v>19</v>
      </c>
      <c r="B158" s="4" t="s">
        <v>0</v>
      </c>
      <c r="C158" s="7">
        <v>1</v>
      </c>
      <c r="D158" s="7">
        <v>2</v>
      </c>
      <c r="E158" s="7">
        <v>3</v>
      </c>
      <c r="F158" s="7">
        <v>4</v>
      </c>
      <c r="G158" s="7">
        <v>5</v>
      </c>
      <c r="H158" s="7">
        <v>6</v>
      </c>
      <c r="I158" s="7">
        <v>7</v>
      </c>
      <c r="J158" s="7">
        <v>8</v>
      </c>
      <c r="K158" s="7">
        <v>9</v>
      </c>
      <c r="L158" s="7">
        <v>10</v>
      </c>
      <c r="M158" s="14" t="s">
        <v>2</v>
      </c>
      <c r="N158" s="14" t="s">
        <v>0</v>
      </c>
      <c r="O158" s="58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>
      <c r="A159" s="16" t="s">
        <v>142</v>
      </c>
      <c r="B159" s="35">
        <v>90.8</v>
      </c>
      <c r="C159" s="17">
        <v>94</v>
      </c>
      <c r="D159" s="93">
        <v>94</v>
      </c>
      <c r="E159" s="17">
        <v>91</v>
      </c>
      <c r="F159" s="17">
        <v>94</v>
      </c>
      <c r="G159" s="17"/>
      <c r="H159" s="17"/>
      <c r="I159" s="17"/>
      <c r="J159" s="17"/>
      <c r="K159" s="17"/>
      <c r="L159" s="17"/>
      <c r="M159" s="17">
        <f>SUM(C159:L159)</f>
        <v>373</v>
      </c>
      <c r="N159" s="18">
        <f>IF(COUNT(C159:L159),AVERAGE(C159:L159)," ")</f>
        <v>93.25</v>
      </c>
      <c r="O159" s="58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>
      <c r="A160" s="16" t="s">
        <v>143</v>
      </c>
      <c r="B160" s="18">
        <v>90.6</v>
      </c>
      <c r="C160" s="17">
        <v>88</v>
      </c>
      <c r="D160" s="17">
        <v>72</v>
      </c>
      <c r="E160" s="17">
        <v>88</v>
      </c>
      <c r="F160" s="17">
        <v>83</v>
      </c>
      <c r="G160" s="17"/>
      <c r="H160" s="17"/>
      <c r="I160" s="17"/>
      <c r="J160" s="17"/>
      <c r="K160" s="17"/>
      <c r="L160" s="17"/>
      <c r="M160" s="17">
        <f>SUM(C160:L160)</f>
        <v>331</v>
      </c>
      <c r="N160" s="18">
        <f>IF(COUNT(C160:L160),AVERAGE(C160:L160)," ")</f>
        <v>82.75</v>
      </c>
      <c r="O160" s="58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>
      <c r="A161" s="16" t="s">
        <v>144</v>
      </c>
      <c r="B161" s="36">
        <v>87.6</v>
      </c>
      <c r="C161" s="17">
        <v>83</v>
      </c>
      <c r="D161" s="26">
        <v>89</v>
      </c>
      <c r="E161" s="26">
        <v>95</v>
      </c>
      <c r="F161" s="26">
        <v>85</v>
      </c>
      <c r="G161" s="26"/>
      <c r="H161" s="26"/>
      <c r="I161" s="26"/>
      <c r="J161" s="26"/>
      <c r="K161" s="26"/>
      <c r="L161" s="26"/>
      <c r="M161" s="17">
        <f>SUM(C161:L161)</f>
        <v>352</v>
      </c>
      <c r="N161" s="18">
        <f>IF(COUNT(C161:L161),AVERAGE(C161:L161)," ")</f>
        <v>88</v>
      </c>
      <c r="O161" s="58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>
      <c r="A162" s="16" t="s">
        <v>145</v>
      </c>
      <c r="B162" s="31">
        <v>84.9</v>
      </c>
      <c r="C162" s="17">
        <v>65</v>
      </c>
      <c r="D162" s="26">
        <v>84</v>
      </c>
      <c r="E162" s="26">
        <v>79</v>
      </c>
      <c r="F162" s="26">
        <v>79</v>
      </c>
      <c r="G162" s="26"/>
      <c r="H162" s="26"/>
      <c r="I162" s="26"/>
      <c r="J162" s="26"/>
      <c r="K162" s="26"/>
      <c r="L162" s="26"/>
      <c r="M162" s="17">
        <f>SUM(C162:L162)</f>
        <v>307</v>
      </c>
      <c r="N162" s="18">
        <f>IF(COUNT(C162:L162),AVERAGE(C162:L162)," ")</f>
        <v>76.75</v>
      </c>
      <c r="O162" s="58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>
      <c r="A163" s="16"/>
      <c r="B163" s="17">
        <f aca="true" t="shared" si="21" ref="B163:L163">SUM(B159:B162)</f>
        <v>353.9</v>
      </c>
      <c r="C163" s="17">
        <f t="shared" si="21"/>
        <v>330</v>
      </c>
      <c r="D163" s="17">
        <f t="shared" si="21"/>
        <v>339</v>
      </c>
      <c r="E163" s="17">
        <f t="shared" si="21"/>
        <v>353</v>
      </c>
      <c r="F163" s="17">
        <f t="shared" si="21"/>
        <v>341</v>
      </c>
      <c r="G163" s="17">
        <f t="shared" si="21"/>
        <v>0</v>
      </c>
      <c r="H163" s="17">
        <f t="shared" si="21"/>
        <v>0</v>
      </c>
      <c r="I163" s="17">
        <f t="shared" si="21"/>
        <v>0</v>
      </c>
      <c r="J163" s="17">
        <f t="shared" si="21"/>
        <v>0</v>
      </c>
      <c r="K163" s="17">
        <f t="shared" si="21"/>
        <v>0</v>
      </c>
      <c r="L163" s="17">
        <f t="shared" si="21"/>
        <v>0</v>
      </c>
      <c r="M163" s="26">
        <f>SUM(C163:L163)</f>
        <v>1363</v>
      </c>
      <c r="N163" s="18"/>
      <c r="O163" s="58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>
      <c r="A164" s="29" t="s">
        <v>37</v>
      </c>
      <c r="B164" s="19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8" t="str">
        <f aca="true" t="shared" si="22" ref="N164:N169">IF(COUNT(C164:L164),AVERAGE(C164:L164)," ")</f>
        <v> </v>
      </c>
      <c r="O164" s="58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>
      <c r="A165" s="16" t="s">
        <v>138</v>
      </c>
      <c r="B165" s="17">
        <v>91.8</v>
      </c>
      <c r="C165" s="17">
        <v>89</v>
      </c>
      <c r="D165" s="26">
        <v>85</v>
      </c>
      <c r="E165" s="26">
        <v>90</v>
      </c>
      <c r="F165" s="26">
        <v>86</v>
      </c>
      <c r="G165" s="26"/>
      <c r="H165" s="26"/>
      <c r="I165" s="26"/>
      <c r="J165" s="26"/>
      <c r="K165" s="26"/>
      <c r="L165" s="26"/>
      <c r="M165" s="17">
        <f>SUM(C165:L165)</f>
        <v>350</v>
      </c>
      <c r="N165" s="18">
        <f t="shared" si="22"/>
        <v>87.5</v>
      </c>
      <c r="O165" s="58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>
      <c r="A166" s="16" t="s">
        <v>139</v>
      </c>
      <c r="B166" s="18">
        <v>91</v>
      </c>
      <c r="C166" s="17">
        <v>89</v>
      </c>
      <c r="D166" s="26">
        <v>93</v>
      </c>
      <c r="E166" s="26">
        <v>88</v>
      </c>
      <c r="F166" s="26">
        <v>91</v>
      </c>
      <c r="G166" s="26"/>
      <c r="H166" s="26"/>
      <c r="I166" s="26"/>
      <c r="J166" s="26"/>
      <c r="K166" s="26"/>
      <c r="L166" s="26"/>
      <c r="M166" s="17">
        <f>SUM(C166:L166)</f>
        <v>361</v>
      </c>
      <c r="N166" s="18">
        <f t="shared" si="22"/>
        <v>90.25</v>
      </c>
      <c r="O166" s="58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>
      <c r="A167" s="16" t="s">
        <v>140</v>
      </c>
      <c r="B167" s="17">
        <v>87.5</v>
      </c>
      <c r="C167" s="17">
        <v>86</v>
      </c>
      <c r="D167" s="26">
        <v>86</v>
      </c>
      <c r="E167" s="26">
        <v>85</v>
      </c>
      <c r="F167" s="26">
        <v>80</v>
      </c>
      <c r="G167" s="26"/>
      <c r="H167" s="26"/>
      <c r="I167" s="26"/>
      <c r="J167" s="26"/>
      <c r="K167" s="26"/>
      <c r="L167" s="26"/>
      <c r="M167" s="17">
        <f>SUM(C167:L167)</f>
        <v>337</v>
      </c>
      <c r="N167" s="18">
        <f t="shared" si="22"/>
        <v>84.25</v>
      </c>
      <c r="O167" s="58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>
      <c r="A168" s="16" t="s">
        <v>141</v>
      </c>
      <c r="B168" s="87">
        <v>78.4</v>
      </c>
      <c r="C168" s="17">
        <v>83</v>
      </c>
      <c r="D168" s="26"/>
      <c r="E168" s="26">
        <v>81</v>
      </c>
      <c r="F168" s="26">
        <v>88</v>
      </c>
      <c r="G168" s="26"/>
      <c r="H168" s="26"/>
      <c r="I168" s="26"/>
      <c r="J168" s="26"/>
      <c r="K168" s="26"/>
      <c r="L168" s="26"/>
      <c r="M168" s="17">
        <f>SUM(C168:L168)</f>
        <v>252</v>
      </c>
      <c r="N168" s="18">
        <f t="shared" si="22"/>
        <v>84</v>
      </c>
      <c r="O168" s="58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>
      <c r="A169" s="16" t="s">
        <v>156</v>
      </c>
      <c r="B169" s="87">
        <v>88</v>
      </c>
      <c r="C169" s="17"/>
      <c r="D169" s="26">
        <v>89</v>
      </c>
      <c r="E169" s="94"/>
      <c r="F169" s="94"/>
      <c r="G169" s="94"/>
      <c r="H169" s="94"/>
      <c r="I169" s="94"/>
      <c r="J169" s="94"/>
      <c r="K169" s="94"/>
      <c r="L169" s="26"/>
      <c r="M169" s="17">
        <f>SUM(C169:L169)</f>
        <v>89</v>
      </c>
      <c r="N169" s="18">
        <f t="shared" si="22"/>
        <v>89</v>
      </c>
      <c r="O169" s="58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>
      <c r="A170" s="16"/>
      <c r="B170" s="97" t="s">
        <v>157</v>
      </c>
      <c r="C170" s="88"/>
      <c r="D170" s="98"/>
      <c r="E170" s="96"/>
      <c r="F170" s="96"/>
      <c r="G170" s="96"/>
      <c r="H170" s="96"/>
      <c r="I170" s="96"/>
      <c r="J170" s="96"/>
      <c r="K170" s="96"/>
      <c r="L170" s="95"/>
      <c r="M170" s="17"/>
      <c r="N170" s="18"/>
      <c r="O170" s="58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>
      <c r="A171" s="23"/>
      <c r="B171" s="28">
        <f>SUM(B165:B168)</f>
        <v>348.70000000000005</v>
      </c>
      <c r="C171" s="17">
        <f>SUM(C165:C168)</f>
        <v>347</v>
      </c>
      <c r="D171" s="86">
        <v>343</v>
      </c>
      <c r="E171" s="17">
        <f aca="true" t="shared" si="23" ref="E171:L171">SUM(E165:E168)</f>
        <v>344</v>
      </c>
      <c r="F171" s="17">
        <f t="shared" si="23"/>
        <v>345</v>
      </c>
      <c r="G171" s="17">
        <f t="shared" si="23"/>
        <v>0</v>
      </c>
      <c r="H171" s="17">
        <f t="shared" si="23"/>
        <v>0</v>
      </c>
      <c r="I171" s="17">
        <f t="shared" si="23"/>
        <v>0</v>
      </c>
      <c r="J171" s="17">
        <f t="shared" si="23"/>
        <v>0</v>
      </c>
      <c r="K171" s="17">
        <f t="shared" si="23"/>
        <v>0</v>
      </c>
      <c r="L171" s="17">
        <f t="shared" si="23"/>
        <v>0</v>
      </c>
      <c r="M171" s="17">
        <f>SUM(C171:L171)</f>
        <v>1379</v>
      </c>
      <c r="N171" s="18"/>
      <c r="O171" s="58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>
      <c r="A172" s="23"/>
      <c r="B172" s="28"/>
      <c r="C172" s="17"/>
      <c r="D172" s="35"/>
      <c r="E172" s="35"/>
      <c r="F172" s="35"/>
      <c r="G172" s="35"/>
      <c r="H172" s="35"/>
      <c r="I172" s="35"/>
      <c r="J172" s="35"/>
      <c r="K172" s="35"/>
      <c r="L172" s="17"/>
      <c r="M172" s="17"/>
      <c r="N172" s="18"/>
      <c r="O172" s="58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>
      <c r="A173" s="29" t="s">
        <v>18</v>
      </c>
      <c r="B173" s="19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8" t="str">
        <f>IF(COUNT(C173:L173),AVERAGE(C173:L173)," ")</f>
        <v> </v>
      </c>
      <c r="O173" s="58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>
      <c r="A174" s="16" t="s">
        <v>130</v>
      </c>
      <c r="B174" s="18">
        <v>92.3</v>
      </c>
      <c r="C174" s="17">
        <v>95</v>
      </c>
      <c r="D174" s="17">
        <v>93</v>
      </c>
      <c r="E174" s="17">
        <v>95</v>
      </c>
      <c r="F174" s="17">
        <v>90</v>
      </c>
      <c r="G174" s="17"/>
      <c r="H174" s="17"/>
      <c r="I174" s="17"/>
      <c r="J174" s="17"/>
      <c r="K174" s="17"/>
      <c r="L174" s="17"/>
      <c r="M174" s="17">
        <f>SUM(C174:L174)</f>
        <v>373</v>
      </c>
      <c r="N174" s="18">
        <f>IF(COUNT(C174:L174),AVERAGE(C174:L174)," ")</f>
        <v>93.25</v>
      </c>
      <c r="O174" s="58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>
      <c r="A175" s="16" t="s">
        <v>131</v>
      </c>
      <c r="B175" s="18">
        <v>85.8</v>
      </c>
      <c r="C175" s="17">
        <v>84</v>
      </c>
      <c r="D175" s="17">
        <v>88</v>
      </c>
      <c r="E175" s="5">
        <v>92</v>
      </c>
      <c r="F175" s="5">
        <v>88</v>
      </c>
      <c r="G175" s="17"/>
      <c r="H175" s="17"/>
      <c r="I175" s="17"/>
      <c r="J175" s="17"/>
      <c r="K175" s="17"/>
      <c r="L175" s="17"/>
      <c r="M175" s="17">
        <f>SUM(C175:L175)</f>
        <v>352</v>
      </c>
      <c r="N175" s="18">
        <f>IF(COUNT(C175:L175),AVERAGE(C175:L175)," ")</f>
        <v>88</v>
      </c>
      <c r="O175" s="58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>
      <c r="A176" s="16" t="s">
        <v>132</v>
      </c>
      <c r="B176" s="18">
        <v>84</v>
      </c>
      <c r="C176" s="17">
        <v>79</v>
      </c>
      <c r="D176" s="26">
        <v>87</v>
      </c>
      <c r="E176" s="26">
        <v>64</v>
      </c>
      <c r="F176" s="26">
        <v>78</v>
      </c>
      <c r="G176" s="26"/>
      <c r="H176" s="26"/>
      <c r="I176" s="26"/>
      <c r="J176" s="26"/>
      <c r="K176" s="26"/>
      <c r="L176" s="26"/>
      <c r="M176" s="17">
        <f>SUM(C176:L176)</f>
        <v>308</v>
      </c>
      <c r="N176" s="18">
        <f>IF(COUNT(C176:L176),AVERAGE(C176:L176)," ")</f>
        <v>77</v>
      </c>
      <c r="O176" s="58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>
      <c r="A177" s="16" t="s">
        <v>133</v>
      </c>
      <c r="B177" s="34">
        <v>83.7</v>
      </c>
      <c r="C177" s="84">
        <v>76</v>
      </c>
      <c r="D177" s="26">
        <v>80</v>
      </c>
      <c r="E177" s="26">
        <v>78</v>
      </c>
      <c r="F177" s="26">
        <v>74</v>
      </c>
      <c r="G177" s="26"/>
      <c r="H177" s="26"/>
      <c r="I177" s="26"/>
      <c r="J177" s="26"/>
      <c r="K177" s="26"/>
      <c r="L177" s="26"/>
      <c r="M177" s="17">
        <f>SUM(C177:L177)</f>
        <v>308</v>
      </c>
      <c r="N177" s="18">
        <f>IF(COUNT(C177:L177),AVERAGE(C177:L177)," ")</f>
        <v>77</v>
      </c>
      <c r="O177" s="58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>
      <c r="A178" s="16"/>
      <c r="B178" s="18">
        <f aca="true" t="shared" si="24" ref="B178:L178">SUM(B174:B177)</f>
        <v>345.8</v>
      </c>
      <c r="C178" s="17">
        <f t="shared" si="24"/>
        <v>334</v>
      </c>
      <c r="D178" s="17">
        <f t="shared" si="24"/>
        <v>348</v>
      </c>
      <c r="E178" s="17">
        <f t="shared" si="24"/>
        <v>329</v>
      </c>
      <c r="F178" s="17">
        <f t="shared" si="24"/>
        <v>330</v>
      </c>
      <c r="G178" s="17">
        <f t="shared" si="24"/>
        <v>0</v>
      </c>
      <c r="H178" s="17">
        <f t="shared" si="24"/>
        <v>0</v>
      </c>
      <c r="I178" s="17">
        <f t="shared" si="24"/>
        <v>0</v>
      </c>
      <c r="J178" s="17">
        <f t="shared" si="24"/>
        <v>0</v>
      </c>
      <c r="K178" s="17">
        <f t="shared" si="24"/>
        <v>0</v>
      </c>
      <c r="L178" s="17">
        <f t="shared" si="24"/>
        <v>0</v>
      </c>
      <c r="M178" s="17">
        <f>SUM(C178:L178)</f>
        <v>1341</v>
      </c>
      <c r="N178" s="18"/>
      <c r="O178" s="58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>
      <c r="A179" s="29" t="s">
        <v>129</v>
      </c>
      <c r="B179" s="19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8" t="str">
        <f aca="true" t="shared" si="25" ref="N179:N184">IF(COUNT(C179:L179),AVERAGE(C179:L179)," ")</f>
        <v> </v>
      </c>
      <c r="O179" s="58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>
      <c r="A180" s="16" t="s">
        <v>134</v>
      </c>
      <c r="B180" s="18">
        <v>88</v>
      </c>
      <c r="C180" s="17">
        <v>92</v>
      </c>
      <c r="D180" s="17">
        <v>90</v>
      </c>
      <c r="E180" s="17">
        <v>87</v>
      </c>
      <c r="F180" s="17">
        <v>92</v>
      </c>
      <c r="G180" s="17">
        <v>97</v>
      </c>
      <c r="H180" s="17"/>
      <c r="I180" s="17"/>
      <c r="J180" s="17"/>
      <c r="K180" s="17"/>
      <c r="L180" s="17"/>
      <c r="M180" s="17">
        <f aca="true" t="shared" si="26" ref="M180:M186">SUM(C180:L180)</f>
        <v>458</v>
      </c>
      <c r="N180" s="18">
        <f t="shared" si="25"/>
        <v>91.6</v>
      </c>
      <c r="O180" s="58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>
      <c r="A181" s="16" t="s">
        <v>135</v>
      </c>
      <c r="B181" s="18">
        <v>85</v>
      </c>
      <c r="C181" s="17">
        <v>94</v>
      </c>
      <c r="D181" s="17">
        <v>80</v>
      </c>
      <c r="E181" s="17">
        <v>92</v>
      </c>
      <c r="F181" s="17">
        <v>88</v>
      </c>
      <c r="G181" s="17">
        <v>91</v>
      </c>
      <c r="H181" s="17"/>
      <c r="I181" s="17"/>
      <c r="J181" s="17"/>
      <c r="K181" s="17"/>
      <c r="L181" s="17"/>
      <c r="M181" s="17">
        <f t="shared" si="26"/>
        <v>445</v>
      </c>
      <c r="N181" s="18">
        <f t="shared" si="25"/>
        <v>89</v>
      </c>
      <c r="O181" s="58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>
      <c r="A182" s="16" t="s">
        <v>136</v>
      </c>
      <c r="B182" s="18">
        <v>83</v>
      </c>
      <c r="C182" s="17">
        <v>85</v>
      </c>
      <c r="D182" s="26">
        <v>86</v>
      </c>
      <c r="E182" s="26">
        <v>93</v>
      </c>
      <c r="F182" s="26">
        <v>81</v>
      </c>
      <c r="G182" s="26">
        <v>88</v>
      </c>
      <c r="H182" s="26"/>
      <c r="I182" s="26"/>
      <c r="J182" s="26"/>
      <c r="K182" s="26"/>
      <c r="L182" s="26"/>
      <c r="M182" s="17">
        <f t="shared" si="26"/>
        <v>433</v>
      </c>
      <c r="N182" s="18">
        <f t="shared" si="25"/>
        <v>86.6</v>
      </c>
      <c r="O182" s="58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>
      <c r="A183" s="16" t="s">
        <v>137</v>
      </c>
      <c r="B183" s="87">
        <v>78</v>
      </c>
      <c r="C183" s="17"/>
      <c r="D183" s="26"/>
      <c r="E183" s="26"/>
      <c r="F183" s="26"/>
      <c r="G183" s="26"/>
      <c r="H183" s="26"/>
      <c r="I183" s="26"/>
      <c r="J183" s="26"/>
      <c r="K183" s="26"/>
      <c r="L183" s="26"/>
      <c r="M183" s="17">
        <f t="shared" si="26"/>
        <v>0</v>
      </c>
      <c r="N183" s="18" t="str">
        <f t="shared" si="25"/>
        <v> </v>
      </c>
      <c r="O183" s="58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>
      <c r="A184" s="16" t="s">
        <v>148</v>
      </c>
      <c r="B184" s="87">
        <v>86.7</v>
      </c>
      <c r="C184" s="17">
        <v>89</v>
      </c>
      <c r="D184" s="26"/>
      <c r="E184" s="38">
        <v>89</v>
      </c>
      <c r="F184" s="26">
        <v>84</v>
      </c>
      <c r="G184" s="26">
        <v>88</v>
      </c>
      <c r="H184" s="26"/>
      <c r="I184" s="26"/>
      <c r="J184" s="26"/>
      <c r="K184" s="26"/>
      <c r="L184" s="26"/>
      <c r="M184" s="17">
        <f t="shared" si="26"/>
        <v>350</v>
      </c>
      <c r="N184" s="18">
        <f t="shared" si="25"/>
        <v>87.5</v>
      </c>
      <c r="O184" s="58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>
      <c r="A185" s="16" t="s">
        <v>154</v>
      </c>
      <c r="B185" s="87">
        <v>83</v>
      </c>
      <c r="C185" s="17"/>
      <c r="D185" s="26">
        <v>92</v>
      </c>
      <c r="E185" s="26"/>
      <c r="F185" s="26"/>
      <c r="G185" s="26"/>
      <c r="H185" s="26"/>
      <c r="I185" s="26"/>
      <c r="J185" s="26"/>
      <c r="K185" s="26"/>
      <c r="L185" s="26"/>
      <c r="M185" s="17">
        <f t="shared" si="26"/>
        <v>92</v>
      </c>
      <c r="N185" s="18">
        <f>IF(COUNT(C185:L185),AVERAGE(C185:L185)," ")</f>
        <v>92</v>
      </c>
      <c r="O185" s="58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>
      <c r="A186" s="6"/>
      <c r="B186" s="18">
        <v>334</v>
      </c>
      <c r="C186" s="86">
        <v>352</v>
      </c>
      <c r="D186" s="92">
        <v>343</v>
      </c>
      <c r="E186" s="86">
        <f>361-8</f>
        <v>353</v>
      </c>
      <c r="F186" s="86">
        <f>345-8</f>
        <v>337</v>
      </c>
      <c r="G186" s="86">
        <f>SUM(G180:G184)-8</f>
        <v>356</v>
      </c>
      <c r="H186" s="17">
        <f>SUM(H180:H183)</f>
        <v>0</v>
      </c>
      <c r="I186" s="17">
        <f>SUM(I180:I183)</f>
        <v>0</v>
      </c>
      <c r="J186" s="17">
        <f>SUM(J180:J183)</f>
        <v>0</v>
      </c>
      <c r="K186" s="17">
        <f>SUM(K180:K183)</f>
        <v>0</v>
      </c>
      <c r="L186" s="17">
        <f>SUM(L180:L183)</f>
        <v>0</v>
      </c>
      <c r="M186" s="17">
        <f t="shared" si="26"/>
        <v>1741</v>
      </c>
      <c r="N186" s="18"/>
      <c r="O186" s="58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>
      <c r="A187" s="6"/>
      <c r="B187" s="88" t="s">
        <v>152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17"/>
      <c r="M187" s="17"/>
      <c r="N187" s="18"/>
      <c r="O187" s="58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>
      <c r="A188" s="6"/>
      <c r="B188" s="91" t="s">
        <v>155</v>
      </c>
      <c r="C188" s="92"/>
      <c r="D188" s="92"/>
      <c r="E188" s="92"/>
      <c r="F188" s="92"/>
      <c r="G188" s="92"/>
      <c r="H188" s="92"/>
      <c r="I188" s="92"/>
      <c r="J188" s="92"/>
      <c r="K188" s="92"/>
      <c r="L188" s="17"/>
      <c r="M188" s="17"/>
      <c r="N188" s="18"/>
      <c r="O188" s="58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>
      <c r="A189" s="6"/>
      <c r="B189" s="40"/>
      <c r="C189" s="35"/>
      <c r="D189" s="35"/>
      <c r="E189" s="35"/>
      <c r="F189" s="35"/>
      <c r="G189" s="35"/>
      <c r="H189" s="35"/>
      <c r="I189" s="35"/>
      <c r="J189" s="35"/>
      <c r="K189" s="35"/>
      <c r="L189" s="17"/>
      <c r="M189" s="17"/>
      <c r="N189" s="18"/>
      <c r="O189" s="58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>
      <c r="A190" s="6"/>
      <c r="B190" s="17"/>
      <c r="C190" s="17"/>
      <c r="D190" s="22" t="s">
        <v>7</v>
      </c>
      <c r="E190" s="19" t="s">
        <v>8</v>
      </c>
      <c r="F190" s="19" t="s">
        <v>9</v>
      </c>
      <c r="G190" s="19" t="s">
        <v>10</v>
      </c>
      <c r="H190" s="19" t="s">
        <v>11</v>
      </c>
      <c r="I190" s="19" t="s">
        <v>12</v>
      </c>
      <c r="J190" s="17"/>
      <c r="K190" s="17"/>
      <c r="L190" s="17"/>
      <c r="M190" s="17"/>
      <c r="N190" s="18" t="str">
        <f>IF(COUNT(C190:L190),AVERAGE(C190:L190)," ")</f>
        <v> </v>
      </c>
      <c r="O190" s="58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>
      <c r="A191" s="15" t="str">
        <f>+A179</f>
        <v>City of Truro F</v>
      </c>
      <c r="B191" s="17"/>
      <c r="C191" s="17"/>
      <c r="D191" s="26">
        <f>+J151</f>
        <v>4</v>
      </c>
      <c r="E191" s="26">
        <v>2</v>
      </c>
      <c r="F191" s="26">
        <v>1</v>
      </c>
      <c r="G191" s="26">
        <v>1</v>
      </c>
      <c r="H191" s="26">
        <f>+E191*2+F191</f>
        <v>5</v>
      </c>
      <c r="I191" s="26">
        <f>+M186</f>
        <v>1741</v>
      </c>
      <c r="J191" s="17"/>
      <c r="K191" s="17"/>
      <c r="L191" s="17"/>
      <c r="M191" s="17"/>
      <c r="N191" s="18"/>
      <c r="O191" s="58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>
      <c r="A192" s="15" t="str">
        <f>+A164</f>
        <v>Holmans B</v>
      </c>
      <c r="B192" s="17"/>
      <c r="C192" s="17"/>
      <c r="D192" s="26">
        <f>+J151</f>
        <v>4</v>
      </c>
      <c r="E192" s="26">
        <v>2</v>
      </c>
      <c r="F192" s="26">
        <v>1</v>
      </c>
      <c r="G192" s="26">
        <v>1</v>
      </c>
      <c r="H192" s="26">
        <f>+E192*2+F192</f>
        <v>5</v>
      </c>
      <c r="I192" s="26">
        <f>+M171</f>
        <v>1379</v>
      </c>
      <c r="J192" s="17"/>
      <c r="K192" s="17"/>
      <c r="L192" s="17"/>
      <c r="M192" s="17"/>
      <c r="N192" s="18"/>
      <c r="O192" s="58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>
      <c r="A193" s="15" t="str">
        <f>+A158</f>
        <v>Helston C</v>
      </c>
      <c r="B193" s="17"/>
      <c r="C193" s="17"/>
      <c r="D193" s="26">
        <f>+J151</f>
        <v>4</v>
      </c>
      <c r="E193" s="26">
        <v>2</v>
      </c>
      <c r="F193" s="26">
        <v>0</v>
      </c>
      <c r="G193" s="26">
        <v>2</v>
      </c>
      <c r="H193" s="26">
        <f>+E193*2+F193</f>
        <v>4</v>
      </c>
      <c r="I193" s="26">
        <f>+M163</f>
        <v>1363</v>
      </c>
      <c r="J193" s="17"/>
      <c r="K193" s="17"/>
      <c r="L193" s="17"/>
      <c r="M193" s="17"/>
      <c r="N193" s="18"/>
      <c r="O193" s="58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>
      <c r="A194" s="15" t="str">
        <f>+A173</f>
        <v>Launceston</v>
      </c>
      <c r="B194" s="17"/>
      <c r="C194" s="17"/>
      <c r="D194" s="26">
        <f>+J151</f>
        <v>4</v>
      </c>
      <c r="E194" s="26">
        <v>1</v>
      </c>
      <c r="F194" s="26">
        <v>0</v>
      </c>
      <c r="G194" s="26">
        <v>3</v>
      </c>
      <c r="H194" s="26">
        <f>+E194*2+F194</f>
        <v>2</v>
      </c>
      <c r="I194" s="26">
        <f>+M178</f>
        <v>1341</v>
      </c>
      <c r="J194" s="17"/>
      <c r="K194" s="17"/>
      <c r="L194" s="17"/>
      <c r="M194" s="17"/>
      <c r="N194" s="18"/>
      <c r="O194" s="58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>
      <c r="A195" s="41"/>
      <c r="B195" s="36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66"/>
      <c r="O195" s="58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>
      <c r="A196" s="41"/>
      <c r="B196" s="36"/>
      <c r="C196" s="35"/>
      <c r="D196" s="38"/>
      <c r="E196" s="38"/>
      <c r="F196" s="38"/>
      <c r="G196" s="38"/>
      <c r="H196" s="38"/>
      <c r="I196" s="38"/>
      <c r="J196" s="38"/>
      <c r="K196" s="38"/>
      <c r="L196" s="38"/>
      <c r="M196" s="35"/>
      <c r="N196" s="66"/>
      <c r="O196" s="58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>
      <c r="A197" s="8"/>
      <c r="B197" s="8"/>
      <c r="E197" s="48"/>
      <c r="O197" s="58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>
      <c r="A198" s="8"/>
      <c r="B198" s="8"/>
      <c r="E198" s="48" t="s">
        <v>5</v>
      </c>
      <c r="O198" s="58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>
      <c r="A199" s="8"/>
      <c r="B199" s="8"/>
      <c r="F199" s="48" t="s">
        <v>6</v>
      </c>
      <c r="O199" s="58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5:28" ht="12.75" customHeight="1">
      <c r="E200" s="1"/>
      <c r="G200" s="48" t="s">
        <v>4</v>
      </c>
      <c r="O200" s="58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>
      <c r="A201" s="85" t="s">
        <v>147</v>
      </c>
      <c r="G201" s="48" t="s">
        <v>38</v>
      </c>
      <c r="O201" s="58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6:28" ht="12.75" customHeight="1">
      <c r="F202" s="48" t="s">
        <v>22</v>
      </c>
      <c r="J202" s="13">
        <v>5</v>
      </c>
      <c r="O202" s="58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4:28" ht="12.75" customHeight="1">
      <c r="D203" s="4"/>
      <c r="E203" s="4"/>
      <c r="F203" s="2"/>
      <c r="O203" s="58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>
      <c r="A204" s="2"/>
      <c r="B204" s="2" t="str">
        <f>+A209</f>
        <v>Helston C</v>
      </c>
      <c r="C204" s="9"/>
      <c r="D204" s="4"/>
      <c r="E204" s="4"/>
      <c r="F204" s="13">
        <f>+G214</f>
        <v>343</v>
      </c>
      <c r="H204" s="48" t="s">
        <v>150</v>
      </c>
      <c r="J204" s="10" t="str">
        <f>+A224</f>
        <v>Launceston</v>
      </c>
      <c r="L204" s="5"/>
      <c r="M204" s="5"/>
      <c r="N204" s="13">
        <f>+G229</f>
        <v>332</v>
      </c>
      <c r="O204" s="58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>
      <c r="A205" s="2"/>
      <c r="B205" s="2"/>
      <c r="C205" s="10"/>
      <c r="D205" s="4"/>
      <c r="E205" s="4"/>
      <c r="F205" s="2"/>
      <c r="H205" s="10"/>
      <c r="I205" s="2"/>
      <c r="J205" s="2"/>
      <c r="L205" s="2"/>
      <c r="M205" s="2"/>
      <c r="N205" s="2"/>
      <c r="O205" s="58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>
      <c r="A206" s="6"/>
      <c r="B206" s="2" t="str">
        <f>+A215</f>
        <v>Holmans B</v>
      </c>
      <c r="C206" s="11"/>
      <c r="D206" s="7"/>
      <c r="E206" s="7"/>
      <c r="F206" s="13">
        <f>+G222</f>
        <v>349</v>
      </c>
      <c r="H206" s="48" t="s">
        <v>151</v>
      </c>
      <c r="J206" s="2" t="str">
        <f>+A230</f>
        <v>City of Truro F</v>
      </c>
      <c r="L206" s="2"/>
      <c r="M206" s="2"/>
      <c r="N206" s="13">
        <f>+G237</f>
        <v>356</v>
      </c>
      <c r="O206" s="58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>
      <c r="A207" s="6"/>
      <c r="B207" s="6"/>
      <c r="C207" s="11"/>
      <c r="D207" s="7"/>
      <c r="E207" s="7"/>
      <c r="F207" s="5"/>
      <c r="G207" s="5"/>
      <c r="H207" s="12"/>
      <c r="I207" s="5"/>
      <c r="J207" s="5"/>
      <c r="K207" s="5"/>
      <c r="L207" s="5"/>
      <c r="M207" s="5"/>
      <c r="N207" s="5"/>
      <c r="O207" s="58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>
      <c r="A208" s="6"/>
      <c r="B208" s="4" t="s">
        <v>1</v>
      </c>
      <c r="C208" s="10" t="s">
        <v>3</v>
      </c>
      <c r="D208" s="7"/>
      <c r="E208" s="7"/>
      <c r="F208" s="5"/>
      <c r="G208" s="5"/>
      <c r="H208" s="12"/>
      <c r="I208" s="5"/>
      <c r="J208" s="5"/>
      <c r="K208" s="5"/>
      <c r="L208" s="5"/>
      <c r="M208" s="5"/>
      <c r="N208" s="5"/>
      <c r="O208" s="5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>
      <c r="A209" s="3" t="s">
        <v>19</v>
      </c>
      <c r="B209" s="4" t="s">
        <v>0</v>
      </c>
      <c r="C209" s="7">
        <v>1</v>
      </c>
      <c r="D209" s="7">
        <v>2</v>
      </c>
      <c r="E209" s="7">
        <v>3</v>
      </c>
      <c r="F209" s="7">
        <v>4</v>
      </c>
      <c r="G209" s="7">
        <v>5</v>
      </c>
      <c r="H209" s="7">
        <v>6</v>
      </c>
      <c r="I209" s="7">
        <v>7</v>
      </c>
      <c r="J209" s="7">
        <v>8</v>
      </c>
      <c r="K209" s="7">
        <v>9</v>
      </c>
      <c r="L209" s="7">
        <v>10</v>
      </c>
      <c r="M209" s="14" t="s">
        <v>2</v>
      </c>
      <c r="N209" s="14" t="s">
        <v>0</v>
      </c>
      <c r="O209" s="58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>
      <c r="A210" s="16" t="s">
        <v>142</v>
      </c>
      <c r="B210" s="35">
        <v>90.8</v>
      </c>
      <c r="C210" s="17">
        <v>94</v>
      </c>
      <c r="D210" s="93">
        <v>94</v>
      </c>
      <c r="E210" s="17">
        <v>91</v>
      </c>
      <c r="F210" s="17">
        <v>94</v>
      </c>
      <c r="G210" s="17">
        <v>92</v>
      </c>
      <c r="H210" s="17"/>
      <c r="I210" s="17"/>
      <c r="J210" s="17"/>
      <c r="K210" s="17"/>
      <c r="L210" s="17"/>
      <c r="M210" s="17">
        <f>SUM(C210:L210)</f>
        <v>465</v>
      </c>
      <c r="N210" s="18">
        <f>IF(COUNT(C210:L210),AVERAGE(C210:L210)," ")</f>
        <v>93</v>
      </c>
      <c r="O210" s="58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>
      <c r="A211" s="16" t="s">
        <v>143</v>
      </c>
      <c r="B211" s="18">
        <v>90.6</v>
      </c>
      <c r="C211" s="17">
        <v>88</v>
      </c>
      <c r="D211" s="17">
        <v>72</v>
      </c>
      <c r="E211" s="17">
        <v>88</v>
      </c>
      <c r="F211" s="17">
        <v>83</v>
      </c>
      <c r="G211" s="17">
        <v>84</v>
      </c>
      <c r="H211" s="17"/>
      <c r="I211" s="17"/>
      <c r="J211" s="17"/>
      <c r="K211" s="17"/>
      <c r="L211" s="17"/>
      <c r="M211" s="17">
        <f>SUM(C211:L211)</f>
        <v>415</v>
      </c>
      <c r="N211" s="18">
        <f>IF(COUNT(C211:L211),AVERAGE(C211:L211)," ")</f>
        <v>83</v>
      </c>
      <c r="O211" s="58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>
      <c r="A212" s="16" t="s">
        <v>144</v>
      </c>
      <c r="B212" s="36">
        <v>87.6</v>
      </c>
      <c r="C212" s="17">
        <v>83</v>
      </c>
      <c r="D212" s="26">
        <v>89</v>
      </c>
      <c r="E212" s="26">
        <v>95</v>
      </c>
      <c r="F212" s="26">
        <v>85</v>
      </c>
      <c r="G212" s="101">
        <v>85</v>
      </c>
      <c r="H212" s="26"/>
      <c r="I212" s="26"/>
      <c r="J212" s="26"/>
      <c r="K212" s="26"/>
      <c r="L212" s="26"/>
      <c r="M212" s="17">
        <f>SUM(C212:L212)</f>
        <v>437</v>
      </c>
      <c r="N212" s="18">
        <f>IF(COUNT(C212:L212),AVERAGE(C212:L212)," ")</f>
        <v>87.4</v>
      </c>
      <c r="O212" s="58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>
      <c r="A213" s="16" t="s">
        <v>145</v>
      </c>
      <c r="B213" s="31">
        <v>84.9</v>
      </c>
      <c r="C213" s="17">
        <v>65</v>
      </c>
      <c r="D213" s="26">
        <v>84</v>
      </c>
      <c r="E213" s="26">
        <v>79</v>
      </c>
      <c r="F213" s="26">
        <v>79</v>
      </c>
      <c r="G213" s="26">
        <v>82</v>
      </c>
      <c r="H213" s="26"/>
      <c r="I213" s="26"/>
      <c r="J213" s="26"/>
      <c r="K213" s="26"/>
      <c r="L213" s="26"/>
      <c r="M213" s="17">
        <f>SUM(C213:L213)</f>
        <v>389</v>
      </c>
      <c r="N213" s="18">
        <f>IF(COUNT(C213:L213),AVERAGE(C213:L213)," ")</f>
        <v>77.8</v>
      </c>
      <c r="O213" s="58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>
      <c r="A214" s="16"/>
      <c r="B214" s="17">
        <f aca="true" t="shared" si="27" ref="B214:L214">SUM(B210:B213)</f>
        <v>353.9</v>
      </c>
      <c r="C214" s="17">
        <f t="shared" si="27"/>
        <v>330</v>
      </c>
      <c r="D214" s="17">
        <f t="shared" si="27"/>
        <v>339</v>
      </c>
      <c r="E214" s="17">
        <f t="shared" si="27"/>
        <v>353</v>
      </c>
      <c r="F214" s="17">
        <f t="shared" si="27"/>
        <v>341</v>
      </c>
      <c r="G214" s="17">
        <f t="shared" si="27"/>
        <v>343</v>
      </c>
      <c r="H214" s="17">
        <f t="shared" si="27"/>
        <v>0</v>
      </c>
      <c r="I214" s="17">
        <f t="shared" si="27"/>
        <v>0</v>
      </c>
      <c r="J214" s="17">
        <f t="shared" si="27"/>
        <v>0</v>
      </c>
      <c r="K214" s="17">
        <f t="shared" si="27"/>
        <v>0</v>
      </c>
      <c r="L214" s="17">
        <f t="shared" si="27"/>
        <v>0</v>
      </c>
      <c r="M214" s="26">
        <f>SUM(C214:L214)</f>
        <v>1706</v>
      </c>
      <c r="N214" s="18"/>
      <c r="O214" s="58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customHeight="1">
      <c r="A215" s="29" t="s">
        <v>37</v>
      </c>
      <c r="B215" s="19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8" t="str">
        <f aca="true" t="shared" si="28" ref="N215:N220">IF(COUNT(C215:L215),AVERAGE(C215:L215)," ")</f>
        <v> </v>
      </c>
      <c r="O215" s="58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customHeight="1">
      <c r="A216" s="16" t="s">
        <v>138</v>
      </c>
      <c r="B216" s="17">
        <v>91.8</v>
      </c>
      <c r="C216" s="17">
        <v>89</v>
      </c>
      <c r="D216" s="26">
        <v>85</v>
      </c>
      <c r="E216" s="26">
        <v>90</v>
      </c>
      <c r="F216" s="26">
        <v>86</v>
      </c>
      <c r="G216" s="26">
        <v>87</v>
      </c>
      <c r="H216" s="26"/>
      <c r="I216" s="26"/>
      <c r="J216" s="26"/>
      <c r="K216" s="26"/>
      <c r="L216" s="26"/>
      <c r="M216" s="17">
        <f>SUM(C216:L216)</f>
        <v>437</v>
      </c>
      <c r="N216" s="18">
        <f t="shared" si="28"/>
        <v>87.4</v>
      </c>
      <c r="O216" s="58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customHeight="1">
      <c r="A217" s="16" t="s">
        <v>139</v>
      </c>
      <c r="B217" s="18">
        <v>91</v>
      </c>
      <c r="C217" s="17">
        <v>89</v>
      </c>
      <c r="D217" s="26">
        <v>93</v>
      </c>
      <c r="E217" s="26">
        <v>88</v>
      </c>
      <c r="F217" s="26">
        <v>91</v>
      </c>
      <c r="G217" s="26">
        <v>91</v>
      </c>
      <c r="H217" s="26"/>
      <c r="I217" s="26"/>
      <c r="J217" s="26"/>
      <c r="K217" s="26"/>
      <c r="L217" s="26"/>
      <c r="M217" s="17">
        <f>SUM(C217:L217)</f>
        <v>452</v>
      </c>
      <c r="N217" s="18">
        <f t="shared" si="28"/>
        <v>90.4</v>
      </c>
      <c r="O217" s="58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15" ht="12.75" customHeight="1">
      <c r="A218" s="16" t="s">
        <v>140</v>
      </c>
      <c r="B218" s="17">
        <v>87.5</v>
      </c>
      <c r="C218" s="17">
        <v>86</v>
      </c>
      <c r="D218" s="26">
        <v>86</v>
      </c>
      <c r="E218" s="26">
        <v>85</v>
      </c>
      <c r="F218" s="26">
        <v>80</v>
      </c>
      <c r="G218" s="26">
        <v>90</v>
      </c>
      <c r="H218" s="26"/>
      <c r="I218" s="26"/>
      <c r="J218" s="26"/>
      <c r="K218" s="26"/>
      <c r="L218" s="26"/>
      <c r="M218" s="17">
        <f>SUM(C218:L218)</f>
        <v>427</v>
      </c>
      <c r="N218" s="18">
        <f t="shared" si="28"/>
        <v>85.4</v>
      </c>
      <c r="O218" s="39"/>
    </row>
    <row r="219" spans="1:15" ht="12.75" customHeight="1">
      <c r="A219" s="16" t="s">
        <v>141</v>
      </c>
      <c r="B219" s="87">
        <v>78.4</v>
      </c>
      <c r="C219" s="17">
        <v>83</v>
      </c>
      <c r="D219" s="26"/>
      <c r="E219" s="26">
        <v>81</v>
      </c>
      <c r="F219" s="26">
        <v>88</v>
      </c>
      <c r="G219" s="26">
        <v>81</v>
      </c>
      <c r="H219" s="26"/>
      <c r="I219" s="26"/>
      <c r="J219" s="26"/>
      <c r="K219" s="26"/>
      <c r="L219" s="26"/>
      <c r="M219" s="17">
        <f>SUM(C219:L219)</f>
        <v>333</v>
      </c>
      <c r="N219" s="18">
        <f t="shared" si="28"/>
        <v>83.25</v>
      </c>
      <c r="O219" s="39"/>
    </row>
    <row r="220" spans="1:15" ht="12.75" customHeight="1">
      <c r="A220" s="16" t="s">
        <v>156</v>
      </c>
      <c r="B220" s="87">
        <v>88</v>
      </c>
      <c r="C220" s="17"/>
      <c r="D220" s="26">
        <v>89</v>
      </c>
      <c r="E220" s="94"/>
      <c r="F220" s="94"/>
      <c r="G220" s="94"/>
      <c r="H220" s="94"/>
      <c r="I220" s="94"/>
      <c r="J220" s="94"/>
      <c r="K220" s="94"/>
      <c r="L220" s="26"/>
      <c r="M220" s="17">
        <f>SUM(C220:L220)</f>
        <v>89</v>
      </c>
      <c r="N220" s="18">
        <f t="shared" si="28"/>
        <v>89</v>
      </c>
      <c r="O220" s="39"/>
    </row>
    <row r="221" spans="1:15" ht="12.75" customHeight="1">
      <c r="A221" s="16"/>
      <c r="B221" s="97" t="s">
        <v>157</v>
      </c>
      <c r="C221" s="88"/>
      <c r="D221" s="98"/>
      <c r="E221" s="96"/>
      <c r="F221" s="96"/>
      <c r="G221" s="96"/>
      <c r="H221" s="96"/>
      <c r="I221" s="96"/>
      <c r="J221" s="96"/>
      <c r="K221" s="96"/>
      <c r="L221" s="95"/>
      <c r="M221" s="17"/>
      <c r="N221" s="18"/>
      <c r="O221" s="39"/>
    </row>
    <row r="222" spans="1:15" ht="12.75" customHeight="1">
      <c r="A222" s="23"/>
      <c r="B222" s="28">
        <f>SUM(B216:B219)</f>
        <v>348.70000000000005</v>
      </c>
      <c r="C222" s="17">
        <f>SUM(C216:C219)</f>
        <v>347</v>
      </c>
      <c r="D222" s="86">
        <v>343</v>
      </c>
      <c r="E222" s="17">
        <f aca="true" t="shared" si="29" ref="E222:L222">SUM(E216:E219)</f>
        <v>344</v>
      </c>
      <c r="F222" s="17">
        <f t="shared" si="29"/>
        <v>345</v>
      </c>
      <c r="G222" s="17">
        <f t="shared" si="29"/>
        <v>349</v>
      </c>
      <c r="H222" s="17">
        <f t="shared" si="29"/>
        <v>0</v>
      </c>
      <c r="I222" s="17">
        <f t="shared" si="29"/>
        <v>0</v>
      </c>
      <c r="J222" s="17">
        <f t="shared" si="29"/>
        <v>0</v>
      </c>
      <c r="K222" s="17">
        <f t="shared" si="29"/>
        <v>0</v>
      </c>
      <c r="L222" s="17">
        <f t="shared" si="29"/>
        <v>0</v>
      </c>
      <c r="M222" s="17">
        <f>SUM(C222:L222)</f>
        <v>1728</v>
      </c>
      <c r="N222" s="18"/>
      <c r="O222" s="39"/>
    </row>
    <row r="223" spans="1:15" ht="12.75" customHeight="1">
      <c r="A223" s="23"/>
      <c r="B223" s="28"/>
      <c r="C223" s="17"/>
      <c r="D223" s="35"/>
      <c r="E223" s="35"/>
      <c r="F223" s="35"/>
      <c r="G223" s="35"/>
      <c r="H223" s="35"/>
      <c r="I223" s="35"/>
      <c r="J223" s="35"/>
      <c r="K223" s="35"/>
      <c r="L223" s="17"/>
      <c r="M223" s="17"/>
      <c r="N223" s="18"/>
      <c r="O223" s="39"/>
    </row>
    <row r="224" spans="1:15" ht="12.75" customHeight="1">
      <c r="A224" s="29" t="s">
        <v>18</v>
      </c>
      <c r="B224" s="19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8" t="str">
        <f>IF(COUNT(C224:L224),AVERAGE(C224:L224)," ")</f>
        <v> </v>
      </c>
      <c r="O224" s="39"/>
    </row>
    <row r="225" spans="1:15" ht="12.75" customHeight="1">
      <c r="A225" s="16" t="s">
        <v>130</v>
      </c>
      <c r="B225" s="18">
        <v>92.3</v>
      </c>
      <c r="C225" s="17">
        <v>95</v>
      </c>
      <c r="D225" s="17">
        <v>93</v>
      </c>
      <c r="E225" s="17">
        <v>95</v>
      </c>
      <c r="F225" s="17">
        <v>90</v>
      </c>
      <c r="G225" s="17">
        <v>89</v>
      </c>
      <c r="H225" s="17"/>
      <c r="I225" s="17"/>
      <c r="J225" s="17"/>
      <c r="K225" s="17"/>
      <c r="L225" s="17"/>
      <c r="M225" s="17">
        <f>SUM(C225:L225)</f>
        <v>462</v>
      </c>
      <c r="N225" s="18">
        <f>IF(COUNT(C225:L225),AVERAGE(C225:L225)," ")</f>
        <v>92.4</v>
      </c>
      <c r="O225" s="39"/>
    </row>
    <row r="226" spans="1:15" ht="12.75" customHeight="1">
      <c r="A226" s="16" t="s">
        <v>131</v>
      </c>
      <c r="B226" s="18">
        <v>85.8</v>
      </c>
      <c r="C226" s="17">
        <v>84</v>
      </c>
      <c r="D226" s="17">
        <v>88</v>
      </c>
      <c r="E226" s="5">
        <v>92</v>
      </c>
      <c r="F226" s="5">
        <v>88</v>
      </c>
      <c r="G226" s="17">
        <v>89</v>
      </c>
      <c r="H226" s="17"/>
      <c r="I226" s="17"/>
      <c r="J226" s="17"/>
      <c r="K226" s="17"/>
      <c r="L226" s="17"/>
      <c r="M226" s="17">
        <f>SUM(C226:L226)</f>
        <v>441</v>
      </c>
      <c r="N226" s="18">
        <f>IF(COUNT(C226:L226),AVERAGE(C226:L226)," ")</f>
        <v>88.2</v>
      </c>
      <c r="O226" s="39"/>
    </row>
    <row r="227" spans="1:15" ht="12.75" customHeight="1">
      <c r="A227" s="16" t="s">
        <v>132</v>
      </c>
      <c r="B227" s="18">
        <v>84</v>
      </c>
      <c r="C227" s="17">
        <v>79</v>
      </c>
      <c r="D227" s="26">
        <v>87</v>
      </c>
      <c r="E227" s="26">
        <v>64</v>
      </c>
      <c r="F227" s="26">
        <v>78</v>
      </c>
      <c r="G227" s="26">
        <v>81</v>
      </c>
      <c r="H227" s="26"/>
      <c r="I227" s="26"/>
      <c r="J227" s="26"/>
      <c r="K227" s="26"/>
      <c r="L227" s="26"/>
      <c r="M227" s="17">
        <f>SUM(C227:L227)</f>
        <v>389</v>
      </c>
      <c r="N227" s="18">
        <f>IF(COUNT(C227:L227),AVERAGE(C227:L227)," ")</f>
        <v>77.8</v>
      </c>
      <c r="O227" s="39"/>
    </row>
    <row r="228" spans="1:15" ht="12.75" customHeight="1">
      <c r="A228" s="16" t="s">
        <v>133</v>
      </c>
      <c r="B228" s="34">
        <v>83.7</v>
      </c>
      <c r="C228" s="84">
        <v>76</v>
      </c>
      <c r="D228" s="26">
        <v>80</v>
      </c>
      <c r="E228" s="26">
        <v>78</v>
      </c>
      <c r="F228" s="26">
        <v>74</v>
      </c>
      <c r="G228" s="26">
        <v>73</v>
      </c>
      <c r="H228" s="26"/>
      <c r="I228" s="26"/>
      <c r="J228" s="26"/>
      <c r="K228" s="26"/>
      <c r="L228" s="26"/>
      <c r="M228" s="17">
        <f>SUM(C228:L228)</f>
        <v>381</v>
      </c>
      <c r="N228" s="18">
        <f>IF(COUNT(C228:L228),AVERAGE(C228:L228)," ")</f>
        <v>76.2</v>
      </c>
      <c r="O228" s="39"/>
    </row>
    <row r="229" spans="1:15" ht="12.75" customHeight="1">
      <c r="A229" s="16"/>
      <c r="B229" s="18">
        <f aca="true" t="shared" si="30" ref="B229:L229">SUM(B225:B228)</f>
        <v>345.8</v>
      </c>
      <c r="C229" s="17">
        <f t="shared" si="30"/>
        <v>334</v>
      </c>
      <c r="D229" s="17">
        <f t="shared" si="30"/>
        <v>348</v>
      </c>
      <c r="E229" s="17">
        <f t="shared" si="30"/>
        <v>329</v>
      </c>
      <c r="F229" s="17">
        <f t="shared" si="30"/>
        <v>330</v>
      </c>
      <c r="G229" s="17">
        <f t="shared" si="30"/>
        <v>332</v>
      </c>
      <c r="H229" s="17">
        <f t="shared" si="30"/>
        <v>0</v>
      </c>
      <c r="I229" s="17">
        <f t="shared" si="30"/>
        <v>0</v>
      </c>
      <c r="J229" s="17">
        <f t="shared" si="30"/>
        <v>0</v>
      </c>
      <c r="K229" s="17">
        <f t="shared" si="30"/>
        <v>0</v>
      </c>
      <c r="L229" s="17">
        <f t="shared" si="30"/>
        <v>0</v>
      </c>
      <c r="M229" s="17">
        <f>SUM(C229:L229)</f>
        <v>1673</v>
      </c>
      <c r="N229" s="18"/>
      <c r="O229" s="39"/>
    </row>
    <row r="230" spans="1:15" ht="12.75" customHeight="1">
      <c r="A230" s="29" t="s">
        <v>129</v>
      </c>
      <c r="B230" s="19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8" t="str">
        <f aca="true" t="shared" si="31" ref="N230:N235">IF(COUNT(C230:L230),AVERAGE(C230:L230)," ")</f>
        <v> </v>
      </c>
      <c r="O230" s="39"/>
    </row>
    <row r="231" spans="1:15" ht="12.75" customHeight="1">
      <c r="A231" s="16" t="s">
        <v>134</v>
      </c>
      <c r="B231" s="18">
        <v>88</v>
      </c>
      <c r="C231" s="17">
        <v>92</v>
      </c>
      <c r="D231" s="17">
        <v>90</v>
      </c>
      <c r="E231" s="17">
        <v>87</v>
      </c>
      <c r="F231" s="17">
        <v>92</v>
      </c>
      <c r="G231" s="17">
        <v>97</v>
      </c>
      <c r="H231" s="17"/>
      <c r="I231" s="17"/>
      <c r="J231" s="17"/>
      <c r="K231" s="17"/>
      <c r="L231" s="17"/>
      <c r="M231" s="17">
        <f aca="true" t="shared" si="32" ref="M231:M237">SUM(C231:L231)</f>
        <v>458</v>
      </c>
      <c r="N231" s="18">
        <f t="shared" si="31"/>
        <v>91.6</v>
      </c>
      <c r="O231" s="39"/>
    </row>
    <row r="232" spans="1:15" ht="12.75" customHeight="1">
      <c r="A232" s="16" t="s">
        <v>135</v>
      </c>
      <c r="B232" s="18">
        <v>85</v>
      </c>
      <c r="C232" s="17">
        <v>94</v>
      </c>
      <c r="D232" s="17">
        <v>80</v>
      </c>
      <c r="E232" s="17">
        <v>92</v>
      </c>
      <c r="F232" s="17">
        <v>88</v>
      </c>
      <c r="G232" s="17">
        <v>91</v>
      </c>
      <c r="H232" s="17"/>
      <c r="I232" s="17"/>
      <c r="J232" s="17"/>
      <c r="K232" s="17"/>
      <c r="L232" s="17"/>
      <c r="M232" s="17">
        <f t="shared" si="32"/>
        <v>445</v>
      </c>
      <c r="N232" s="18">
        <f t="shared" si="31"/>
        <v>89</v>
      </c>
      <c r="O232" s="39"/>
    </row>
    <row r="233" spans="1:15" ht="12.75" customHeight="1">
      <c r="A233" s="16" t="s">
        <v>136</v>
      </c>
      <c r="B233" s="18">
        <v>83</v>
      </c>
      <c r="C233" s="17">
        <v>85</v>
      </c>
      <c r="D233" s="26">
        <v>86</v>
      </c>
      <c r="E233" s="26">
        <v>93</v>
      </c>
      <c r="F233" s="26">
        <v>81</v>
      </c>
      <c r="G233" s="26">
        <v>88</v>
      </c>
      <c r="H233" s="26"/>
      <c r="I233" s="26"/>
      <c r="J233" s="26"/>
      <c r="K233" s="26"/>
      <c r="L233" s="26"/>
      <c r="M233" s="17">
        <f t="shared" si="32"/>
        <v>433</v>
      </c>
      <c r="N233" s="18">
        <f t="shared" si="31"/>
        <v>86.6</v>
      </c>
      <c r="O233" s="39"/>
    </row>
    <row r="234" spans="1:15" ht="12.75" customHeight="1">
      <c r="A234" s="16" t="s">
        <v>137</v>
      </c>
      <c r="B234" s="87">
        <v>78</v>
      </c>
      <c r="C234" s="17"/>
      <c r="D234" s="26"/>
      <c r="E234" s="26"/>
      <c r="F234" s="26"/>
      <c r="G234" s="26"/>
      <c r="H234" s="26"/>
      <c r="I234" s="26"/>
      <c r="J234" s="26"/>
      <c r="K234" s="26"/>
      <c r="L234" s="26"/>
      <c r="M234" s="17">
        <f t="shared" si="32"/>
        <v>0</v>
      </c>
      <c r="N234" s="18" t="str">
        <f t="shared" si="31"/>
        <v> </v>
      </c>
      <c r="O234" s="39"/>
    </row>
    <row r="235" spans="1:15" ht="12.75" customHeight="1">
      <c r="A235" s="16" t="s">
        <v>148</v>
      </c>
      <c r="B235" s="87">
        <v>86.7</v>
      </c>
      <c r="C235" s="17">
        <v>89</v>
      </c>
      <c r="D235" s="26"/>
      <c r="E235" s="38">
        <v>89</v>
      </c>
      <c r="F235" s="26">
        <v>84</v>
      </c>
      <c r="G235" s="26">
        <v>88</v>
      </c>
      <c r="H235" s="26"/>
      <c r="I235" s="26"/>
      <c r="J235" s="26"/>
      <c r="K235" s="26"/>
      <c r="L235" s="26"/>
      <c r="M235" s="17">
        <f t="shared" si="32"/>
        <v>350</v>
      </c>
      <c r="N235" s="18">
        <f t="shared" si="31"/>
        <v>87.5</v>
      </c>
      <c r="O235" s="39"/>
    </row>
    <row r="236" spans="1:15" ht="12.75" customHeight="1">
      <c r="A236" s="16" t="s">
        <v>154</v>
      </c>
      <c r="B236" s="87">
        <v>83</v>
      </c>
      <c r="C236" s="17"/>
      <c r="D236" s="26">
        <v>92</v>
      </c>
      <c r="E236" s="26"/>
      <c r="F236" s="26"/>
      <c r="G236" s="26"/>
      <c r="H236" s="26"/>
      <c r="I236" s="26"/>
      <c r="J236" s="26"/>
      <c r="K236" s="26"/>
      <c r="L236" s="26"/>
      <c r="M236" s="17">
        <f t="shared" si="32"/>
        <v>92</v>
      </c>
      <c r="N236" s="18">
        <f>IF(COUNT(C236:L236),AVERAGE(C236:L236)," ")</f>
        <v>92</v>
      </c>
      <c r="O236" s="39"/>
    </row>
    <row r="237" spans="1:15" ht="12.75" customHeight="1">
      <c r="A237" s="6"/>
      <c r="B237" s="18">
        <v>334</v>
      </c>
      <c r="C237" s="86">
        <v>352</v>
      </c>
      <c r="D237" s="92">
        <v>343</v>
      </c>
      <c r="E237" s="86">
        <f>361-8</f>
        <v>353</v>
      </c>
      <c r="F237" s="86">
        <f>345-8</f>
        <v>337</v>
      </c>
      <c r="G237" s="86">
        <f>SUM(G231:G235)-8</f>
        <v>356</v>
      </c>
      <c r="H237" s="17">
        <f>SUM(H231:H234)</f>
        <v>0</v>
      </c>
      <c r="I237" s="17">
        <f>SUM(I231:I234)</f>
        <v>0</v>
      </c>
      <c r="J237" s="17">
        <f>SUM(J231:J234)</f>
        <v>0</v>
      </c>
      <c r="K237" s="17">
        <f>SUM(K231:K234)</f>
        <v>0</v>
      </c>
      <c r="L237" s="17">
        <f>SUM(L231:L234)</f>
        <v>0</v>
      </c>
      <c r="M237" s="17">
        <f t="shared" si="32"/>
        <v>1741</v>
      </c>
      <c r="N237" s="18"/>
      <c r="O237" s="39"/>
    </row>
    <row r="238" spans="1:15" ht="12.75" customHeight="1">
      <c r="A238" s="6"/>
      <c r="B238" s="88" t="s">
        <v>152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17"/>
      <c r="M238" s="17"/>
      <c r="N238" s="18"/>
      <c r="O238" s="39"/>
    </row>
    <row r="239" spans="1:15" ht="12.75" customHeight="1">
      <c r="A239" s="6"/>
      <c r="B239" s="91" t="s">
        <v>155</v>
      </c>
      <c r="C239" s="92"/>
      <c r="D239" s="92"/>
      <c r="E239" s="92"/>
      <c r="F239" s="92"/>
      <c r="G239" s="92"/>
      <c r="H239" s="92"/>
      <c r="I239" s="92"/>
      <c r="J239" s="92"/>
      <c r="K239" s="92"/>
      <c r="L239" s="17"/>
      <c r="M239" s="17"/>
      <c r="N239" s="18"/>
      <c r="O239" s="39"/>
    </row>
    <row r="240" spans="1:15" ht="12.75" customHeight="1">
      <c r="A240" s="6"/>
      <c r="B240" s="40"/>
      <c r="C240" s="35"/>
      <c r="D240" s="35"/>
      <c r="E240" s="35"/>
      <c r="F240" s="35"/>
      <c r="G240" s="35"/>
      <c r="H240" s="35"/>
      <c r="I240" s="35"/>
      <c r="J240" s="35"/>
      <c r="K240" s="35"/>
      <c r="L240" s="17"/>
      <c r="M240" s="17"/>
      <c r="N240" s="18"/>
      <c r="O240" s="39"/>
    </row>
    <row r="241" spans="1:15" ht="12.75" customHeight="1">
      <c r="A241" s="6"/>
      <c r="B241" s="17"/>
      <c r="C241" s="17"/>
      <c r="D241" s="22" t="s">
        <v>7</v>
      </c>
      <c r="E241" s="19" t="s">
        <v>8</v>
      </c>
      <c r="F241" s="19" t="s">
        <v>9</v>
      </c>
      <c r="G241" s="19" t="s">
        <v>10</v>
      </c>
      <c r="H241" s="19" t="s">
        <v>11</v>
      </c>
      <c r="I241" s="19" t="s">
        <v>12</v>
      </c>
      <c r="J241" s="17"/>
      <c r="K241" s="17"/>
      <c r="L241" s="17"/>
      <c r="M241" s="17"/>
      <c r="N241" s="18" t="str">
        <f>IF(COUNT(C241:L241),AVERAGE(C241:L241)," ")</f>
        <v> </v>
      </c>
      <c r="O241" s="39"/>
    </row>
    <row r="242" spans="1:15" ht="12.75" customHeight="1">
      <c r="A242" s="15" t="str">
        <f>+A230</f>
        <v>City of Truro F</v>
      </c>
      <c r="B242" s="17"/>
      <c r="C242" s="17"/>
      <c r="D242" s="26">
        <f>+J202</f>
        <v>5</v>
      </c>
      <c r="E242" s="26">
        <v>3</v>
      </c>
      <c r="F242" s="26">
        <v>1</v>
      </c>
      <c r="G242" s="26">
        <v>1</v>
      </c>
      <c r="H242" s="26">
        <f>+E242*2+F242</f>
        <v>7</v>
      </c>
      <c r="I242" s="26">
        <f>+M237</f>
        <v>1741</v>
      </c>
      <c r="J242" s="17"/>
      <c r="K242" s="17"/>
      <c r="L242" s="17"/>
      <c r="M242" s="17"/>
      <c r="N242" s="18"/>
      <c r="O242" s="39"/>
    </row>
    <row r="243" spans="1:15" ht="12.75" customHeight="1">
      <c r="A243" s="15" t="str">
        <f>+A209</f>
        <v>Helston C</v>
      </c>
      <c r="B243" s="17"/>
      <c r="C243" s="17"/>
      <c r="D243" s="26">
        <f>+J202</f>
        <v>5</v>
      </c>
      <c r="E243" s="26">
        <v>3</v>
      </c>
      <c r="F243" s="26">
        <v>0</v>
      </c>
      <c r="G243" s="26">
        <v>2</v>
      </c>
      <c r="H243" s="26">
        <f>+E243*2+F243</f>
        <v>6</v>
      </c>
      <c r="I243" s="26">
        <f>+M214</f>
        <v>1706</v>
      </c>
      <c r="J243" s="17"/>
      <c r="K243" s="17"/>
      <c r="L243" s="17"/>
      <c r="M243" s="17"/>
      <c r="N243" s="18"/>
      <c r="O243" s="39"/>
    </row>
    <row r="244" spans="1:15" ht="12.75" customHeight="1">
      <c r="A244" s="15" t="str">
        <f>+A215</f>
        <v>Holmans B</v>
      </c>
      <c r="B244" s="17"/>
      <c r="C244" s="17"/>
      <c r="D244" s="26">
        <f>+J202</f>
        <v>5</v>
      </c>
      <c r="E244" s="26">
        <v>2</v>
      </c>
      <c r="F244" s="26">
        <v>1</v>
      </c>
      <c r="G244" s="26">
        <v>2</v>
      </c>
      <c r="H244" s="26">
        <f>+E244*2+F244</f>
        <v>5</v>
      </c>
      <c r="I244" s="26">
        <f>+M222</f>
        <v>1728</v>
      </c>
      <c r="K244" s="17"/>
      <c r="L244" s="17"/>
      <c r="M244" s="17"/>
      <c r="N244" s="18"/>
      <c r="O244" s="39"/>
    </row>
    <row r="245" spans="1:15" ht="12.75" customHeight="1">
      <c r="A245" s="15" t="str">
        <f>+A224</f>
        <v>Launceston</v>
      </c>
      <c r="B245" s="17"/>
      <c r="C245" s="17"/>
      <c r="D245" s="26">
        <f>+J202</f>
        <v>5</v>
      </c>
      <c r="E245" s="26">
        <v>1</v>
      </c>
      <c r="F245" s="26">
        <v>0</v>
      </c>
      <c r="G245" s="26">
        <v>4</v>
      </c>
      <c r="H245" s="26">
        <f>+E245*2+F245</f>
        <v>2</v>
      </c>
      <c r="I245" s="26">
        <f>+M229</f>
        <v>1673</v>
      </c>
      <c r="J245" s="17"/>
      <c r="K245" s="17"/>
      <c r="L245" s="17"/>
      <c r="M245" s="17"/>
      <c r="N245" s="18"/>
      <c r="O245" s="39"/>
    </row>
    <row r="246" spans="1:15" ht="12.75" customHeight="1">
      <c r="A246" s="41"/>
      <c r="B246" s="35"/>
      <c r="C246" s="35"/>
      <c r="D246" s="38"/>
      <c r="E246" s="38"/>
      <c r="F246" s="38"/>
      <c r="G246" s="38"/>
      <c r="H246" s="38"/>
      <c r="I246" s="38"/>
      <c r="J246" s="38"/>
      <c r="K246" s="38"/>
      <c r="L246" s="38"/>
      <c r="M246" s="35"/>
      <c r="N246" s="66"/>
      <c r="O246" s="39"/>
    </row>
    <row r="247" spans="10:15" ht="12.75" customHeight="1">
      <c r="J247" s="38"/>
      <c r="K247" s="38"/>
      <c r="L247" s="38"/>
      <c r="M247" s="35"/>
      <c r="N247" s="66"/>
      <c r="O247" s="39"/>
    </row>
    <row r="248" spans="1:15" ht="12.75" customHeight="1">
      <c r="A248" s="8"/>
      <c r="B248" s="8"/>
      <c r="E248" s="48" t="s">
        <v>5</v>
      </c>
      <c r="O248" s="39"/>
    </row>
    <row r="249" spans="1:15" ht="12.75" customHeight="1">
      <c r="A249" s="8"/>
      <c r="B249" s="8"/>
      <c r="F249" s="48" t="s">
        <v>6</v>
      </c>
      <c r="O249" s="39"/>
    </row>
    <row r="250" spans="5:15" ht="12.75" customHeight="1">
      <c r="E250" s="1"/>
      <c r="G250" s="48" t="s">
        <v>4</v>
      </c>
      <c r="O250" s="39"/>
    </row>
    <row r="251" spans="1:15" ht="12.75" customHeight="1">
      <c r="A251" s="85" t="s">
        <v>147</v>
      </c>
      <c r="G251" s="48" t="s">
        <v>38</v>
      </c>
      <c r="O251" s="39"/>
    </row>
    <row r="252" spans="6:15" ht="12.75" customHeight="1">
      <c r="F252" s="48" t="s">
        <v>22</v>
      </c>
      <c r="J252" s="13">
        <v>6</v>
      </c>
      <c r="O252" s="39"/>
    </row>
    <row r="253" spans="4:15" ht="12.75" customHeight="1">
      <c r="D253" s="4"/>
      <c r="E253" s="4"/>
      <c r="F253" s="2"/>
      <c r="O253" s="39"/>
    </row>
    <row r="254" spans="1:15" ht="12.75" customHeight="1">
      <c r="A254" s="2"/>
      <c r="B254" s="2" t="str">
        <f>+A259</f>
        <v>Helston C</v>
      </c>
      <c r="C254" s="9"/>
      <c r="D254" s="4"/>
      <c r="E254" s="4"/>
      <c r="F254" s="13">
        <f>+H264</f>
        <v>369</v>
      </c>
      <c r="H254" s="48" t="s">
        <v>150</v>
      </c>
      <c r="J254" s="2" t="str">
        <f>+A265</f>
        <v>Holmans B</v>
      </c>
      <c r="K254" s="11"/>
      <c r="L254" s="7"/>
      <c r="M254" s="7"/>
      <c r="N254" s="13">
        <f>+H272</f>
        <v>337</v>
      </c>
      <c r="O254" s="39"/>
    </row>
    <row r="255" spans="1:15" ht="12.75" customHeight="1">
      <c r="A255" s="2"/>
      <c r="B255" s="2"/>
      <c r="C255" s="10"/>
      <c r="D255" s="4"/>
      <c r="E255" s="4"/>
      <c r="F255" s="2"/>
      <c r="H255" s="10"/>
      <c r="I255" s="2"/>
      <c r="J255" s="2"/>
      <c r="L255" s="2"/>
      <c r="M255" s="2"/>
      <c r="N255" s="2"/>
      <c r="O255" s="39"/>
    </row>
    <row r="256" spans="1:15" ht="12.75" customHeight="1">
      <c r="A256" s="6"/>
      <c r="B256" s="10" t="str">
        <f>+A274</f>
        <v>Launceston</v>
      </c>
      <c r="D256" s="5"/>
      <c r="E256" s="5"/>
      <c r="F256" s="13">
        <f>+H279</f>
        <v>327</v>
      </c>
      <c r="H256" s="48" t="s">
        <v>151</v>
      </c>
      <c r="J256" s="2" t="str">
        <f>+A280</f>
        <v>City of Truro F</v>
      </c>
      <c r="L256" s="2"/>
      <c r="M256" s="2"/>
      <c r="N256" s="13">
        <f>+H287</f>
        <v>357</v>
      </c>
      <c r="O256" s="39"/>
    </row>
    <row r="257" spans="1:15" ht="12.75" customHeight="1">
      <c r="A257" s="6"/>
      <c r="B257" s="6"/>
      <c r="C257" s="11"/>
      <c r="D257" s="7"/>
      <c r="E257" s="7"/>
      <c r="F257" s="5"/>
      <c r="G257" s="5"/>
      <c r="H257" s="12"/>
      <c r="I257" s="5"/>
      <c r="J257" s="5"/>
      <c r="K257" s="5"/>
      <c r="L257" s="5"/>
      <c r="M257" s="5"/>
      <c r="N257" s="5"/>
      <c r="O257" s="39"/>
    </row>
    <row r="258" spans="1:15" ht="12.75" customHeight="1">
      <c r="A258" s="6"/>
      <c r="B258" s="4" t="s">
        <v>1</v>
      </c>
      <c r="C258" s="10" t="s">
        <v>3</v>
      </c>
      <c r="D258" s="7"/>
      <c r="E258" s="7"/>
      <c r="F258" s="5"/>
      <c r="G258" s="5"/>
      <c r="H258" s="12"/>
      <c r="I258" s="5"/>
      <c r="J258" s="5"/>
      <c r="K258" s="5"/>
      <c r="L258" s="5"/>
      <c r="M258" s="5"/>
      <c r="N258" s="5"/>
      <c r="O258" s="39"/>
    </row>
    <row r="259" spans="1:15" ht="12.75" customHeight="1">
      <c r="A259" s="3" t="s">
        <v>19</v>
      </c>
      <c r="B259" s="4" t="s">
        <v>0</v>
      </c>
      <c r="C259" s="7">
        <v>1</v>
      </c>
      <c r="D259" s="7">
        <v>2</v>
      </c>
      <c r="E259" s="7">
        <v>3</v>
      </c>
      <c r="F259" s="7">
        <v>4</v>
      </c>
      <c r="G259" s="7">
        <v>5</v>
      </c>
      <c r="H259" s="7">
        <v>6</v>
      </c>
      <c r="I259" s="7">
        <v>7</v>
      </c>
      <c r="J259" s="7">
        <v>8</v>
      </c>
      <c r="K259" s="7">
        <v>9</v>
      </c>
      <c r="L259" s="7">
        <v>10</v>
      </c>
      <c r="M259" s="14" t="s">
        <v>2</v>
      </c>
      <c r="N259" s="14" t="s">
        <v>0</v>
      </c>
      <c r="O259" s="39"/>
    </row>
    <row r="260" spans="1:15" ht="12.75" customHeight="1">
      <c r="A260" s="16" t="s">
        <v>142</v>
      </c>
      <c r="B260" s="35">
        <v>90.8</v>
      </c>
      <c r="C260" s="17">
        <v>94</v>
      </c>
      <c r="D260" s="93">
        <v>94</v>
      </c>
      <c r="E260" s="17">
        <v>91</v>
      </c>
      <c r="F260" s="17">
        <v>94</v>
      </c>
      <c r="G260" s="17">
        <v>92</v>
      </c>
      <c r="H260" s="17">
        <v>96</v>
      </c>
      <c r="I260" s="17"/>
      <c r="J260" s="17"/>
      <c r="K260" s="17"/>
      <c r="L260" s="17"/>
      <c r="M260" s="17">
        <f>SUM(C260:L260)</f>
        <v>561</v>
      </c>
      <c r="N260" s="18">
        <f>IF(COUNT(C260:L260),AVERAGE(C260:L260)," ")</f>
        <v>93.5</v>
      </c>
      <c r="O260" s="39"/>
    </row>
    <row r="261" spans="1:15" ht="12.75" customHeight="1">
      <c r="A261" s="16" t="s">
        <v>143</v>
      </c>
      <c r="B261" s="18">
        <v>90.6</v>
      </c>
      <c r="C261" s="17">
        <v>88</v>
      </c>
      <c r="D261" s="17">
        <v>72</v>
      </c>
      <c r="E261" s="17">
        <v>88</v>
      </c>
      <c r="F261" s="17">
        <v>83</v>
      </c>
      <c r="G261" s="17">
        <v>84</v>
      </c>
      <c r="H261" s="17">
        <v>93</v>
      </c>
      <c r="I261" s="17"/>
      <c r="J261" s="17"/>
      <c r="K261" s="17"/>
      <c r="L261" s="17"/>
      <c r="M261" s="17">
        <f>SUM(C261:L261)</f>
        <v>508</v>
      </c>
      <c r="N261" s="18">
        <f>IF(COUNT(C261:L261),AVERAGE(C261:L261)," ")</f>
        <v>84.66666666666667</v>
      </c>
      <c r="O261" s="39"/>
    </row>
    <row r="262" spans="1:15" ht="12.75" customHeight="1">
      <c r="A262" s="16" t="s">
        <v>144</v>
      </c>
      <c r="B262" s="36">
        <v>87.6</v>
      </c>
      <c r="C262" s="17">
        <v>83</v>
      </c>
      <c r="D262" s="26">
        <v>89</v>
      </c>
      <c r="E262" s="26">
        <v>95</v>
      </c>
      <c r="F262" s="26">
        <v>85</v>
      </c>
      <c r="G262" s="101">
        <v>85</v>
      </c>
      <c r="H262" s="26">
        <v>91</v>
      </c>
      <c r="I262" s="26"/>
      <c r="J262" s="26"/>
      <c r="K262" s="26"/>
      <c r="L262" s="26"/>
      <c r="M262" s="17">
        <f>SUM(C262:L262)</f>
        <v>528</v>
      </c>
      <c r="N262" s="18">
        <f>IF(COUNT(C262:L262),AVERAGE(C262:L262)," ")</f>
        <v>88</v>
      </c>
      <c r="O262" s="39"/>
    </row>
    <row r="263" spans="1:15" ht="12.75" customHeight="1">
      <c r="A263" s="16" t="s">
        <v>145</v>
      </c>
      <c r="B263" s="31">
        <v>84.9</v>
      </c>
      <c r="C263" s="17">
        <v>65</v>
      </c>
      <c r="D263" s="26">
        <v>84</v>
      </c>
      <c r="E263" s="26">
        <v>79</v>
      </c>
      <c r="F263" s="26">
        <v>79</v>
      </c>
      <c r="G263" s="26">
        <v>82</v>
      </c>
      <c r="H263" s="26">
        <v>89</v>
      </c>
      <c r="I263" s="26"/>
      <c r="J263" s="26"/>
      <c r="K263" s="26"/>
      <c r="L263" s="26"/>
      <c r="M263" s="17">
        <f>SUM(C263:L263)</f>
        <v>478</v>
      </c>
      <c r="N263" s="18">
        <f>IF(COUNT(C263:L263),AVERAGE(C263:L263)," ")</f>
        <v>79.66666666666667</v>
      </c>
      <c r="O263" s="39"/>
    </row>
    <row r="264" spans="1:15" ht="12.75" customHeight="1">
      <c r="A264" s="16"/>
      <c r="B264" s="17">
        <f aca="true" t="shared" si="33" ref="B264:L264">SUM(B260:B263)</f>
        <v>353.9</v>
      </c>
      <c r="C264" s="17">
        <f t="shared" si="33"/>
        <v>330</v>
      </c>
      <c r="D264" s="17">
        <f t="shared" si="33"/>
        <v>339</v>
      </c>
      <c r="E264" s="17">
        <f t="shared" si="33"/>
        <v>353</v>
      </c>
      <c r="F264" s="17">
        <f t="shared" si="33"/>
        <v>341</v>
      </c>
      <c r="G264" s="17">
        <f t="shared" si="33"/>
        <v>343</v>
      </c>
      <c r="H264" s="17">
        <f t="shared" si="33"/>
        <v>369</v>
      </c>
      <c r="I264" s="17">
        <f t="shared" si="33"/>
        <v>0</v>
      </c>
      <c r="J264" s="17">
        <f t="shared" si="33"/>
        <v>0</v>
      </c>
      <c r="K264" s="17">
        <f t="shared" si="33"/>
        <v>0</v>
      </c>
      <c r="L264" s="17">
        <f t="shared" si="33"/>
        <v>0</v>
      </c>
      <c r="M264" s="26">
        <f>SUM(C264:L264)</f>
        <v>2075</v>
      </c>
      <c r="N264" s="18"/>
      <c r="O264" s="39"/>
    </row>
    <row r="265" spans="1:15" ht="12.75" customHeight="1">
      <c r="A265" s="29" t="s">
        <v>37</v>
      </c>
      <c r="B265" s="19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8" t="str">
        <f aca="true" t="shared" si="34" ref="N265:N270">IF(COUNT(C265:L265),AVERAGE(C265:L265)," ")</f>
        <v> </v>
      </c>
      <c r="O265" s="39"/>
    </row>
    <row r="266" spans="1:15" ht="12.75" customHeight="1">
      <c r="A266" s="16" t="s">
        <v>138</v>
      </c>
      <c r="B266" s="17">
        <v>91.8</v>
      </c>
      <c r="C266" s="17">
        <v>89</v>
      </c>
      <c r="D266" s="26">
        <v>85</v>
      </c>
      <c r="E266" s="26">
        <v>90</v>
      </c>
      <c r="F266" s="26">
        <v>86</v>
      </c>
      <c r="G266" s="26">
        <v>87</v>
      </c>
      <c r="H266" s="26">
        <v>85</v>
      </c>
      <c r="I266" s="26"/>
      <c r="J266" s="26"/>
      <c r="K266" s="26"/>
      <c r="L266" s="26"/>
      <c r="M266" s="17">
        <f>SUM(C266:L266)</f>
        <v>522</v>
      </c>
      <c r="N266" s="18">
        <f t="shared" si="34"/>
        <v>87</v>
      </c>
      <c r="O266" s="39"/>
    </row>
    <row r="267" spans="1:15" ht="12.75" customHeight="1">
      <c r="A267" s="16" t="s">
        <v>139</v>
      </c>
      <c r="B267" s="18">
        <v>91</v>
      </c>
      <c r="C267" s="17">
        <v>89</v>
      </c>
      <c r="D267" s="26">
        <v>93</v>
      </c>
      <c r="E267" s="26">
        <v>88</v>
      </c>
      <c r="F267" s="26">
        <v>91</v>
      </c>
      <c r="G267" s="26">
        <v>91</v>
      </c>
      <c r="H267" s="26">
        <v>93</v>
      </c>
      <c r="I267" s="26"/>
      <c r="J267" s="26"/>
      <c r="K267" s="26"/>
      <c r="L267" s="26"/>
      <c r="M267" s="17">
        <f>SUM(C267:L267)</f>
        <v>545</v>
      </c>
      <c r="N267" s="18">
        <f t="shared" si="34"/>
        <v>90.83333333333333</v>
      </c>
      <c r="O267" s="39"/>
    </row>
    <row r="268" spans="1:15" ht="12.75" customHeight="1">
      <c r="A268" s="16" t="s">
        <v>140</v>
      </c>
      <c r="B268" s="17">
        <v>87.5</v>
      </c>
      <c r="C268" s="17">
        <v>86</v>
      </c>
      <c r="D268" s="26">
        <v>86</v>
      </c>
      <c r="E268" s="26">
        <v>85</v>
      </c>
      <c r="F268" s="26">
        <v>80</v>
      </c>
      <c r="G268" s="26">
        <v>90</v>
      </c>
      <c r="H268" s="26">
        <v>80</v>
      </c>
      <c r="I268" s="26"/>
      <c r="J268" s="26"/>
      <c r="K268" s="26"/>
      <c r="L268" s="26"/>
      <c r="M268" s="17">
        <f>SUM(C268:L268)</f>
        <v>507</v>
      </c>
      <c r="N268" s="18">
        <f t="shared" si="34"/>
        <v>84.5</v>
      </c>
      <c r="O268" s="39"/>
    </row>
    <row r="269" spans="1:15" ht="12.75" customHeight="1">
      <c r="A269" s="16" t="s">
        <v>141</v>
      </c>
      <c r="B269" s="87">
        <v>78.4</v>
      </c>
      <c r="C269" s="17">
        <v>83</v>
      </c>
      <c r="D269" s="26"/>
      <c r="E269" s="26">
        <v>81</v>
      </c>
      <c r="F269" s="26">
        <v>88</v>
      </c>
      <c r="G269" s="26">
        <v>81</v>
      </c>
      <c r="H269" s="26">
        <v>79</v>
      </c>
      <c r="I269" s="26"/>
      <c r="J269" s="26"/>
      <c r="K269" s="26"/>
      <c r="L269" s="26"/>
      <c r="M269" s="17">
        <f>SUM(C269:L269)</f>
        <v>412</v>
      </c>
      <c r="N269" s="18">
        <f t="shared" si="34"/>
        <v>82.4</v>
      </c>
      <c r="O269" s="39"/>
    </row>
    <row r="270" spans="1:15" ht="12.75" customHeight="1">
      <c r="A270" s="16" t="s">
        <v>156</v>
      </c>
      <c r="B270" s="87">
        <v>88</v>
      </c>
      <c r="C270" s="17"/>
      <c r="D270" s="26">
        <v>89</v>
      </c>
      <c r="E270" s="94"/>
      <c r="F270" s="94"/>
      <c r="G270" s="94"/>
      <c r="H270" s="94"/>
      <c r="I270" s="94"/>
      <c r="J270" s="94"/>
      <c r="K270" s="94"/>
      <c r="L270" s="26"/>
      <c r="M270" s="17">
        <f>SUM(C270:L270)</f>
        <v>89</v>
      </c>
      <c r="N270" s="18">
        <f t="shared" si="34"/>
        <v>89</v>
      </c>
      <c r="O270" s="39"/>
    </row>
    <row r="271" spans="1:15" ht="12.75" customHeight="1">
      <c r="A271" s="16"/>
      <c r="B271" s="97" t="s">
        <v>157</v>
      </c>
      <c r="C271" s="88"/>
      <c r="D271" s="98"/>
      <c r="E271" s="96"/>
      <c r="F271" s="96"/>
      <c r="G271" s="96"/>
      <c r="H271" s="96"/>
      <c r="I271" s="96"/>
      <c r="J271" s="96"/>
      <c r="K271" s="96"/>
      <c r="L271" s="95"/>
      <c r="M271" s="17"/>
      <c r="N271" s="18"/>
      <c r="O271" s="39"/>
    </row>
    <row r="272" spans="1:15" ht="12.75" customHeight="1">
      <c r="A272" s="23"/>
      <c r="B272" s="28">
        <f>SUM(B266:B269)</f>
        <v>348.70000000000005</v>
      </c>
      <c r="C272" s="17">
        <f>SUM(C266:C269)</f>
        <v>347</v>
      </c>
      <c r="D272" s="86">
        <v>343</v>
      </c>
      <c r="E272" s="17">
        <f aca="true" t="shared" si="35" ref="E272:L272">SUM(E266:E269)</f>
        <v>344</v>
      </c>
      <c r="F272" s="17">
        <f t="shared" si="35"/>
        <v>345</v>
      </c>
      <c r="G272" s="17">
        <f t="shared" si="35"/>
        <v>349</v>
      </c>
      <c r="H272" s="17">
        <f t="shared" si="35"/>
        <v>337</v>
      </c>
      <c r="I272" s="17">
        <f t="shared" si="35"/>
        <v>0</v>
      </c>
      <c r="J272" s="17">
        <f t="shared" si="35"/>
        <v>0</v>
      </c>
      <c r="K272" s="17">
        <f t="shared" si="35"/>
        <v>0</v>
      </c>
      <c r="L272" s="17">
        <f t="shared" si="35"/>
        <v>0</v>
      </c>
      <c r="M272" s="17">
        <f>SUM(C272:L272)</f>
        <v>2065</v>
      </c>
      <c r="N272" s="18"/>
      <c r="O272" s="39"/>
    </row>
    <row r="273" spans="1:15" ht="12.75" customHeight="1">
      <c r="A273" s="23"/>
      <c r="B273" s="28"/>
      <c r="C273" s="17"/>
      <c r="D273" s="35"/>
      <c r="E273" s="35"/>
      <c r="F273" s="35"/>
      <c r="G273" s="35"/>
      <c r="H273" s="35"/>
      <c r="I273" s="35"/>
      <c r="J273" s="35"/>
      <c r="K273" s="35"/>
      <c r="L273" s="17"/>
      <c r="M273" s="17"/>
      <c r="N273" s="18"/>
      <c r="O273" s="39"/>
    </row>
    <row r="274" spans="1:15" ht="12.75" customHeight="1">
      <c r="A274" s="29" t="s">
        <v>18</v>
      </c>
      <c r="B274" s="19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8" t="str">
        <f>IF(COUNT(C274:L274),AVERAGE(C274:L274)," ")</f>
        <v> </v>
      </c>
      <c r="O274" s="39"/>
    </row>
    <row r="275" spans="1:15" ht="12.75" customHeight="1">
      <c r="A275" s="16" t="s">
        <v>130</v>
      </c>
      <c r="B275" s="18">
        <v>92.3</v>
      </c>
      <c r="C275" s="17">
        <v>95</v>
      </c>
      <c r="D275" s="17">
        <v>93</v>
      </c>
      <c r="E275" s="17">
        <v>95</v>
      </c>
      <c r="F275" s="17">
        <v>90</v>
      </c>
      <c r="G275" s="17">
        <v>89</v>
      </c>
      <c r="H275" s="17">
        <v>87</v>
      </c>
      <c r="I275" s="17"/>
      <c r="J275" s="17"/>
      <c r="K275" s="17"/>
      <c r="L275" s="17"/>
      <c r="M275" s="17">
        <f>SUM(C275:L275)</f>
        <v>549</v>
      </c>
      <c r="N275" s="18">
        <f>IF(COUNT(C275:L275),AVERAGE(C275:L275)," ")</f>
        <v>91.5</v>
      </c>
      <c r="O275" s="39"/>
    </row>
    <row r="276" spans="1:15" ht="12.75" customHeight="1">
      <c r="A276" s="16" t="s">
        <v>131</v>
      </c>
      <c r="B276" s="18">
        <v>85.8</v>
      </c>
      <c r="C276" s="17">
        <v>84</v>
      </c>
      <c r="D276" s="17">
        <v>88</v>
      </c>
      <c r="E276" s="5">
        <v>92</v>
      </c>
      <c r="F276" s="5">
        <v>88</v>
      </c>
      <c r="G276" s="17">
        <v>89</v>
      </c>
      <c r="H276" s="17">
        <v>91</v>
      </c>
      <c r="I276" s="17"/>
      <c r="J276" s="17"/>
      <c r="K276" s="17"/>
      <c r="L276" s="17"/>
      <c r="M276" s="17">
        <f>SUM(C276:L276)</f>
        <v>532</v>
      </c>
      <c r="N276" s="18">
        <f>IF(COUNT(C276:L276),AVERAGE(C276:L276)," ")</f>
        <v>88.66666666666667</v>
      </c>
      <c r="O276" s="39"/>
    </row>
    <row r="277" spans="1:15" ht="12.75" customHeight="1">
      <c r="A277" s="16" t="s">
        <v>132</v>
      </c>
      <c r="B277" s="18">
        <v>84</v>
      </c>
      <c r="C277" s="17">
        <v>79</v>
      </c>
      <c r="D277" s="26">
        <v>87</v>
      </c>
      <c r="E277" s="26">
        <v>64</v>
      </c>
      <c r="F277" s="26">
        <v>78</v>
      </c>
      <c r="G277" s="26">
        <v>81</v>
      </c>
      <c r="H277" s="26">
        <v>70</v>
      </c>
      <c r="I277" s="26"/>
      <c r="J277" s="26"/>
      <c r="K277" s="26"/>
      <c r="L277" s="26"/>
      <c r="M277" s="17">
        <f>SUM(C277:L277)</f>
        <v>459</v>
      </c>
      <c r="N277" s="18">
        <f>IF(COUNT(C277:L277),AVERAGE(C277:L277)," ")</f>
        <v>76.5</v>
      </c>
      <c r="O277" s="39"/>
    </row>
    <row r="278" spans="1:15" ht="12.75" customHeight="1">
      <c r="A278" s="16" t="s">
        <v>133</v>
      </c>
      <c r="B278" s="34">
        <v>83.7</v>
      </c>
      <c r="C278" s="84">
        <v>76</v>
      </c>
      <c r="D278" s="26">
        <v>80</v>
      </c>
      <c r="E278" s="26">
        <v>78</v>
      </c>
      <c r="F278" s="26">
        <v>74</v>
      </c>
      <c r="G278" s="26">
        <v>73</v>
      </c>
      <c r="H278" s="26">
        <v>79</v>
      </c>
      <c r="I278" s="26"/>
      <c r="J278" s="26"/>
      <c r="K278" s="26"/>
      <c r="L278" s="26"/>
      <c r="M278" s="17">
        <f>SUM(C278:L278)</f>
        <v>460</v>
      </c>
      <c r="N278" s="18">
        <f>IF(COUNT(C278:L278),AVERAGE(C278:L278)," ")</f>
        <v>76.66666666666667</v>
      </c>
      <c r="O278" s="39"/>
    </row>
    <row r="279" spans="1:15" ht="12.75" customHeight="1">
      <c r="A279" s="16"/>
      <c r="B279" s="18">
        <f aca="true" t="shared" si="36" ref="B279:L279">SUM(B275:B278)</f>
        <v>345.8</v>
      </c>
      <c r="C279" s="17">
        <f t="shared" si="36"/>
        <v>334</v>
      </c>
      <c r="D279" s="17">
        <f t="shared" si="36"/>
        <v>348</v>
      </c>
      <c r="E279" s="17">
        <f t="shared" si="36"/>
        <v>329</v>
      </c>
      <c r="F279" s="17">
        <f t="shared" si="36"/>
        <v>330</v>
      </c>
      <c r="G279" s="17">
        <f t="shared" si="36"/>
        <v>332</v>
      </c>
      <c r="H279" s="17">
        <f t="shared" si="36"/>
        <v>327</v>
      </c>
      <c r="I279" s="17">
        <f t="shared" si="36"/>
        <v>0</v>
      </c>
      <c r="J279" s="17">
        <f t="shared" si="36"/>
        <v>0</v>
      </c>
      <c r="K279" s="17">
        <f t="shared" si="36"/>
        <v>0</v>
      </c>
      <c r="L279" s="17">
        <f t="shared" si="36"/>
        <v>0</v>
      </c>
      <c r="M279" s="17">
        <f>SUM(C279:L279)</f>
        <v>2000</v>
      </c>
      <c r="N279" s="18"/>
      <c r="O279" s="39"/>
    </row>
    <row r="280" spans="1:15" ht="12.75" customHeight="1">
      <c r="A280" s="29" t="s">
        <v>129</v>
      </c>
      <c r="B280" s="19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8" t="str">
        <f aca="true" t="shared" si="37" ref="N280:N285">IF(COUNT(C280:L280),AVERAGE(C280:L280)," ")</f>
        <v> </v>
      </c>
      <c r="O280" s="39"/>
    </row>
    <row r="281" spans="1:15" ht="12.75" customHeight="1">
      <c r="A281" s="16" t="s">
        <v>134</v>
      </c>
      <c r="B281" s="18">
        <v>88</v>
      </c>
      <c r="C281" s="17">
        <v>92</v>
      </c>
      <c r="D281" s="17">
        <v>90</v>
      </c>
      <c r="E281" s="17">
        <v>87</v>
      </c>
      <c r="F281" s="17">
        <v>92</v>
      </c>
      <c r="G281" s="17">
        <v>97</v>
      </c>
      <c r="H281" s="17">
        <v>94</v>
      </c>
      <c r="I281" s="17"/>
      <c r="J281" s="17"/>
      <c r="K281" s="17"/>
      <c r="L281" s="17"/>
      <c r="M281" s="17">
        <f aca="true" t="shared" si="38" ref="M281:M287">SUM(C281:L281)</f>
        <v>552</v>
      </c>
      <c r="N281" s="18">
        <f t="shared" si="37"/>
        <v>92</v>
      </c>
      <c r="O281" s="39"/>
    </row>
    <row r="282" spans="1:15" ht="12.75" customHeight="1">
      <c r="A282" s="16" t="s">
        <v>135</v>
      </c>
      <c r="B282" s="18">
        <v>85</v>
      </c>
      <c r="C282" s="17">
        <v>94</v>
      </c>
      <c r="D282" s="17">
        <v>80</v>
      </c>
      <c r="E282" s="17">
        <v>92</v>
      </c>
      <c r="F282" s="17">
        <v>88</v>
      </c>
      <c r="G282" s="17">
        <v>91</v>
      </c>
      <c r="H282" s="17">
        <v>93</v>
      </c>
      <c r="I282" s="17"/>
      <c r="J282" s="17"/>
      <c r="K282" s="17"/>
      <c r="L282" s="17"/>
      <c r="M282" s="17">
        <f t="shared" si="38"/>
        <v>538</v>
      </c>
      <c r="N282" s="18">
        <f t="shared" si="37"/>
        <v>89.66666666666667</v>
      </c>
      <c r="O282" s="39"/>
    </row>
    <row r="283" spans="1:15" ht="12.75" customHeight="1">
      <c r="A283" s="16" t="s">
        <v>136</v>
      </c>
      <c r="B283" s="18">
        <v>83</v>
      </c>
      <c r="C283" s="17">
        <v>85</v>
      </c>
      <c r="D283" s="26">
        <v>86</v>
      </c>
      <c r="E283" s="26">
        <v>93</v>
      </c>
      <c r="F283" s="26">
        <v>81</v>
      </c>
      <c r="G283" s="26">
        <v>88</v>
      </c>
      <c r="H283" s="26">
        <v>87</v>
      </c>
      <c r="I283" s="26"/>
      <c r="J283" s="26"/>
      <c r="K283" s="26"/>
      <c r="L283" s="26"/>
      <c r="M283" s="17">
        <f t="shared" si="38"/>
        <v>520</v>
      </c>
      <c r="N283" s="18">
        <f t="shared" si="37"/>
        <v>86.66666666666667</v>
      </c>
      <c r="O283" s="39"/>
    </row>
    <row r="284" spans="1:15" ht="12.75" customHeight="1">
      <c r="A284" s="16" t="s">
        <v>137</v>
      </c>
      <c r="B284" s="87">
        <v>78</v>
      </c>
      <c r="C284" s="17"/>
      <c r="D284" s="26"/>
      <c r="E284" s="26"/>
      <c r="F284" s="26"/>
      <c r="G284" s="26"/>
      <c r="H284" s="26"/>
      <c r="I284" s="26"/>
      <c r="J284" s="26"/>
      <c r="K284" s="26"/>
      <c r="L284" s="26"/>
      <c r="M284" s="17">
        <f t="shared" si="38"/>
        <v>0</v>
      </c>
      <c r="N284" s="18" t="str">
        <f t="shared" si="37"/>
        <v> </v>
      </c>
      <c r="O284" s="39"/>
    </row>
    <row r="285" spans="1:15" ht="12.75" customHeight="1">
      <c r="A285" s="16" t="s">
        <v>148</v>
      </c>
      <c r="B285" s="87">
        <v>86.7</v>
      </c>
      <c r="C285" s="17">
        <v>89</v>
      </c>
      <c r="D285" s="26"/>
      <c r="E285" s="38">
        <v>89</v>
      </c>
      <c r="F285" s="26">
        <v>84</v>
      </c>
      <c r="G285" s="26">
        <v>88</v>
      </c>
      <c r="H285" s="26">
        <v>91</v>
      </c>
      <c r="I285" s="26"/>
      <c r="J285" s="26"/>
      <c r="K285" s="26"/>
      <c r="L285" s="26"/>
      <c r="M285" s="17">
        <f t="shared" si="38"/>
        <v>441</v>
      </c>
      <c r="N285" s="18">
        <f t="shared" si="37"/>
        <v>88.2</v>
      </c>
      <c r="O285" s="39"/>
    </row>
    <row r="286" spans="1:15" ht="12.75" customHeight="1">
      <c r="A286" s="16" t="s">
        <v>154</v>
      </c>
      <c r="B286" s="87">
        <v>83</v>
      </c>
      <c r="C286" s="17"/>
      <c r="D286" s="26">
        <v>92</v>
      </c>
      <c r="E286" s="26"/>
      <c r="F286" s="26"/>
      <c r="G286" s="26"/>
      <c r="H286" s="26"/>
      <c r="I286" s="26"/>
      <c r="J286" s="26"/>
      <c r="K286" s="26"/>
      <c r="L286" s="26"/>
      <c r="M286" s="17">
        <f t="shared" si="38"/>
        <v>92</v>
      </c>
      <c r="N286" s="18">
        <f>IF(COUNT(C286:L286),AVERAGE(C286:L286)," ")</f>
        <v>92</v>
      </c>
      <c r="O286" s="39"/>
    </row>
    <row r="287" spans="1:15" ht="12.75" customHeight="1">
      <c r="A287" s="6"/>
      <c r="B287" s="18">
        <v>334</v>
      </c>
      <c r="C287" s="86">
        <v>352</v>
      </c>
      <c r="D287" s="92">
        <v>343</v>
      </c>
      <c r="E287" s="86">
        <f>361-8</f>
        <v>353</v>
      </c>
      <c r="F287" s="86">
        <f>345-8</f>
        <v>337</v>
      </c>
      <c r="G287" s="86">
        <f>SUM(G281:G285)-8</f>
        <v>356</v>
      </c>
      <c r="H287" s="86">
        <f>SUM(H281:H285)-8</f>
        <v>357</v>
      </c>
      <c r="I287" s="17">
        <f>SUM(I281:I284)</f>
        <v>0</v>
      </c>
      <c r="J287" s="17">
        <f>SUM(J281:J284)</f>
        <v>0</v>
      </c>
      <c r="K287" s="17">
        <f>SUM(K281:K284)</f>
        <v>0</v>
      </c>
      <c r="L287" s="17">
        <f>SUM(L281:L284)</f>
        <v>0</v>
      </c>
      <c r="M287" s="17">
        <f t="shared" si="38"/>
        <v>2098</v>
      </c>
      <c r="N287" s="18"/>
      <c r="O287" s="39"/>
    </row>
    <row r="288" spans="1:15" ht="12.75" customHeight="1">
      <c r="A288" s="6"/>
      <c r="B288" s="88" t="s">
        <v>152</v>
      </c>
      <c r="C288" s="86"/>
      <c r="D288" s="86"/>
      <c r="E288" s="86"/>
      <c r="F288" s="86"/>
      <c r="G288" s="86"/>
      <c r="H288" s="86"/>
      <c r="I288" s="86"/>
      <c r="J288" s="86"/>
      <c r="K288" s="86"/>
      <c r="L288" s="17"/>
      <c r="M288" s="17"/>
      <c r="N288" s="18"/>
      <c r="O288" s="39"/>
    </row>
    <row r="289" spans="1:15" ht="12.75" customHeight="1">
      <c r="A289" s="6"/>
      <c r="B289" s="91" t="s">
        <v>155</v>
      </c>
      <c r="C289" s="92"/>
      <c r="D289" s="92"/>
      <c r="E289" s="92"/>
      <c r="F289" s="92"/>
      <c r="G289" s="92"/>
      <c r="H289" s="92"/>
      <c r="I289" s="92"/>
      <c r="J289" s="92"/>
      <c r="K289" s="92"/>
      <c r="L289" s="17"/>
      <c r="M289" s="17"/>
      <c r="N289" s="18"/>
      <c r="O289" s="39"/>
    </row>
    <row r="290" spans="1:15" ht="12.75" customHeight="1">
      <c r="A290" s="6"/>
      <c r="B290" s="40"/>
      <c r="C290" s="35"/>
      <c r="D290" s="35"/>
      <c r="E290" s="35"/>
      <c r="F290" s="35"/>
      <c r="G290" s="35"/>
      <c r="H290" s="35"/>
      <c r="I290" s="35"/>
      <c r="J290" s="35"/>
      <c r="K290" s="35"/>
      <c r="L290" s="17"/>
      <c r="M290" s="17"/>
      <c r="N290" s="18"/>
      <c r="O290" s="39"/>
    </row>
    <row r="291" spans="1:15" ht="12.75" customHeight="1">
      <c r="A291" s="6"/>
      <c r="B291" s="17"/>
      <c r="C291" s="17"/>
      <c r="D291" s="22" t="s">
        <v>7</v>
      </c>
      <c r="E291" s="19" t="s">
        <v>8</v>
      </c>
      <c r="F291" s="19" t="s">
        <v>9</v>
      </c>
      <c r="G291" s="19" t="s">
        <v>10</v>
      </c>
      <c r="H291" s="19" t="s">
        <v>11</v>
      </c>
      <c r="I291" s="19" t="s">
        <v>12</v>
      </c>
      <c r="J291" s="17"/>
      <c r="K291" s="17"/>
      <c r="L291" s="17"/>
      <c r="M291" s="17"/>
      <c r="N291" s="18" t="str">
        <f>IF(COUNT(C291:L291),AVERAGE(C291:L291)," ")</f>
        <v> </v>
      </c>
      <c r="O291" s="39"/>
    </row>
    <row r="292" spans="1:15" ht="12.75" customHeight="1">
      <c r="A292" s="15" t="str">
        <f>+A280</f>
        <v>City of Truro F</v>
      </c>
      <c r="B292" s="17"/>
      <c r="C292" s="17"/>
      <c r="D292" s="26">
        <f>+J252</f>
        <v>6</v>
      </c>
      <c r="E292" s="26">
        <v>4</v>
      </c>
      <c r="F292" s="26">
        <v>1</v>
      </c>
      <c r="G292" s="26">
        <v>1</v>
      </c>
      <c r="H292" s="26">
        <f>+E292*2+F292</f>
        <v>9</v>
      </c>
      <c r="I292" s="26">
        <f>+M287</f>
        <v>2098</v>
      </c>
      <c r="J292" s="17"/>
      <c r="K292" s="17"/>
      <c r="L292" s="17"/>
      <c r="M292" s="17"/>
      <c r="N292" s="18"/>
      <c r="O292" s="39"/>
    </row>
    <row r="293" spans="1:15" ht="12.75" customHeight="1">
      <c r="A293" s="15" t="str">
        <f>+A259</f>
        <v>Helston C</v>
      </c>
      <c r="B293" s="17"/>
      <c r="C293" s="17"/>
      <c r="D293" s="26">
        <f>+J252</f>
        <v>6</v>
      </c>
      <c r="E293" s="26">
        <v>4</v>
      </c>
      <c r="F293" s="26">
        <v>0</v>
      </c>
      <c r="G293" s="26">
        <v>2</v>
      </c>
      <c r="H293" s="26">
        <f>+E293*2+F293</f>
        <v>8</v>
      </c>
      <c r="I293" s="26">
        <f>+M264</f>
        <v>2075</v>
      </c>
      <c r="J293" s="17"/>
      <c r="K293" s="17"/>
      <c r="L293" s="17"/>
      <c r="M293" s="17"/>
      <c r="N293" s="18"/>
      <c r="O293" s="39"/>
    </row>
    <row r="294" spans="1:15" ht="12.75" customHeight="1">
      <c r="A294" s="15" t="str">
        <f>+A265</f>
        <v>Holmans B</v>
      </c>
      <c r="B294" s="17"/>
      <c r="C294" s="17"/>
      <c r="D294" s="26">
        <f>+J252</f>
        <v>6</v>
      </c>
      <c r="E294" s="26">
        <v>2</v>
      </c>
      <c r="F294" s="26">
        <v>1</v>
      </c>
      <c r="G294" s="26">
        <v>3</v>
      </c>
      <c r="H294" s="26">
        <f>+E294*2+F294</f>
        <v>5</v>
      </c>
      <c r="I294" s="26">
        <f>+M272</f>
        <v>2065</v>
      </c>
      <c r="K294" s="17"/>
      <c r="L294" s="17"/>
      <c r="M294" s="17"/>
      <c r="N294" s="18"/>
      <c r="O294" s="39"/>
    </row>
    <row r="295" spans="1:15" ht="12.75" customHeight="1">
      <c r="A295" s="15" t="str">
        <f>+A274</f>
        <v>Launceston</v>
      </c>
      <c r="B295" s="17"/>
      <c r="C295" s="17"/>
      <c r="D295" s="26">
        <f>+J252</f>
        <v>6</v>
      </c>
      <c r="E295" s="26">
        <v>1</v>
      </c>
      <c r="F295" s="26">
        <v>0</v>
      </c>
      <c r="G295" s="26">
        <v>5</v>
      </c>
      <c r="H295" s="26">
        <f>+E295*2+F295</f>
        <v>2</v>
      </c>
      <c r="I295" s="26">
        <f>+M279</f>
        <v>2000</v>
      </c>
      <c r="J295" s="17"/>
      <c r="K295" s="17"/>
      <c r="L295" s="17"/>
      <c r="M295" s="17"/>
      <c r="N295" s="18"/>
      <c r="O295" s="39"/>
    </row>
    <row r="296" spans="1:15" ht="12.75" customHeight="1">
      <c r="A296" s="41"/>
      <c r="B296" s="36"/>
      <c r="C296" s="35"/>
      <c r="D296" s="38"/>
      <c r="E296" s="38"/>
      <c r="F296" s="38"/>
      <c r="G296" s="38"/>
      <c r="H296" s="38"/>
      <c r="I296" s="38"/>
      <c r="J296" s="38"/>
      <c r="K296" s="38"/>
      <c r="L296" s="38"/>
      <c r="M296" s="35"/>
      <c r="N296" s="66"/>
      <c r="O296" s="39"/>
    </row>
    <row r="297" spans="1:15" ht="12.75" customHeight="1">
      <c r="A297" s="41"/>
      <c r="B297" s="65"/>
      <c r="C297" s="35"/>
      <c r="D297" s="38"/>
      <c r="E297" s="38"/>
      <c r="F297" s="38"/>
      <c r="G297" s="38"/>
      <c r="H297" s="38"/>
      <c r="I297" s="38"/>
      <c r="J297" s="38"/>
      <c r="K297" s="38"/>
      <c r="L297" s="38"/>
      <c r="M297" s="35"/>
      <c r="N297" s="66"/>
      <c r="O297" s="39"/>
    </row>
    <row r="298" spans="1:15" ht="12.75" customHeight="1">
      <c r="A298" s="8"/>
      <c r="B298" s="8"/>
      <c r="E298" s="48" t="s">
        <v>5</v>
      </c>
      <c r="O298" s="39"/>
    </row>
    <row r="299" spans="1:15" ht="12.75" customHeight="1">
      <c r="A299" s="8"/>
      <c r="B299" s="8"/>
      <c r="F299" s="48" t="s">
        <v>6</v>
      </c>
      <c r="O299" s="39"/>
    </row>
    <row r="300" spans="5:15" ht="12.75" customHeight="1">
      <c r="E300" s="1"/>
      <c r="G300" s="48" t="s">
        <v>4</v>
      </c>
      <c r="O300" s="39"/>
    </row>
    <row r="301" spans="1:15" ht="12.75" customHeight="1">
      <c r="A301" s="85" t="s">
        <v>147</v>
      </c>
      <c r="G301" s="48" t="s">
        <v>38</v>
      </c>
      <c r="O301" s="39"/>
    </row>
    <row r="302" spans="1:15" ht="12.75" customHeight="1">
      <c r="A302" s="100" t="s">
        <v>160</v>
      </c>
      <c r="F302" s="48" t="s">
        <v>22</v>
      </c>
      <c r="J302" s="13">
        <v>7</v>
      </c>
      <c r="O302" s="39"/>
    </row>
    <row r="303" spans="4:15" ht="12.75" customHeight="1">
      <c r="D303" s="4"/>
      <c r="E303" s="4"/>
      <c r="F303" s="2"/>
      <c r="O303" s="39"/>
    </row>
    <row r="304" spans="1:15" ht="12.75" customHeight="1">
      <c r="A304" s="2"/>
      <c r="B304" s="2" t="str">
        <f>+A309</f>
        <v>Helston C</v>
      </c>
      <c r="C304" s="9"/>
      <c r="D304" s="4"/>
      <c r="E304" s="4"/>
      <c r="F304" s="13">
        <f>+I314</f>
        <v>351</v>
      </c>
      <c r="H304" s="48" t="s">
        <v>151</v>
      </c>
      <c r="J304" s="2" t="str">
        <f>+A332</f>
        <v>City of Truro F</v>
      </c>
      <c r="L304" s="2"/>
      <c r="M304" s="2"/>
      <c r="N304" s="13">
        <f>+I339</f>
        <v>354</v>
      </c>
      <c r="O304" s="39"/>
    </row>
    <row r="305" spans="1:15" ht="12.75" customHeight="1">
      <c r="A305" s="2"/>
      <c r="B305" s="2"/>
      <c r="C305" s="10"/>
      <c r="D305" s="4"/>
      <c r="E305" s="4"/>
      <c r="F305" s="2"/>
      <c r="H305" s="10"/>
      <c r="I305" s="2"/>
      <c r="J305" s="2"/>
      <c r="L305" s="2"/>
      <c r="M305" s="2"/>
      <c r="N305" s="2"/>
      <c r="O305" s="39"/>
    </row>
    <row r="306" spans="1:15" ht="12.75" customHeight="1">
      <c r="A306" s="6"/>
      <c r="B306" s="2" t="str">
        <f>+A315</f>
        <v>Holmans B</v>
      </c>
      <c r="C306" s="11"/>
      <c r="D306" s="7"/>
      <c r="E306" s="7"/>
      <c r="F306" s="13">
        <f>+I324</f>
        <v>340</v>
      </c>
      <c r="H306" s="48" t="s">
        <v>150</v>
      </c>
      <c r="J306" s="10" t="str">
        <f>+A326</f>
        <v>Launceston</v>
      </c>
      <c r="L306" s="5"/>
      <c r="M306" s="5"/>
      <c r="N306" s="13">
        <f>+I331</f>
        <v>335</v>
      </c>
      <c r="O306" s="39"/>
    </row>
    <row r="307" spans="1:15" ht="12.75" customHeight="1">
      <c r="A307" s="6"/>
      <c r="B307" s="6"/>
      <c r="C307" s="11"/>
      <c r="D307" s="7"/>
      <c r="E307" s="7"/>
      <c r="F307" s="5"/>
      <c r="G307" s="5"/>
      <c r="H307" s="12"/>
      <c r="I307" s="5"/>
      <c r="J307" s="5"/>
      <c r="K307" s="5"/>
      <c r="L307" s="5"/>
      <c r="M307" s="5"/>
      <c r="N307" s="5"/>
      <c r="O307" s="39"/>
    </row>
    <row r="308" spans="1:15" ht="12.75" customHeight="1">
      <c r="A308" s="6"/>
      <c r="B308" s="4" t="s">
        <v>1</v>
      </c>
      <c r="C308" s="10" t="s">
        <v>3</v>
      </c>
      <c r="D308" s="7"/>
      <c r="E308" s="7"/>
      <c r="F308" s="5"/>
      <c r="G308" s="5"/>
      <c r="H308" s="12"/>
      <c r="I308" s="5"/>
      <c r="J308" s="5"/>
      <c r="K308" s="5"/>
      <c r="L308" s="5"/>
      <c r="M308" s="5"/>
      <c r="N308" s="5"/>
      <c r="O308" s="39"/>
    </row>
    <row r="309" spans="1:15" ht="12.75" customHeight="1">
      <c r="A309" s="3" t="s">
        <v>19</v>
      </c>
      <c r="B309" s="4" t="s">
        <v>0</v>
      </c>
      <c r="C309" s="7">
        <v>1</v>
      </c>
      <c r="D309" s="7">
        <v>2</v>
      </c>
      <c r="E309" s="7">
        <v>3</v>
      </c>
      <c r="F309" s="7">
        <v>4</v>
      </c>
      <c r="G309" s="7">
        <v>5</v>
      </c>
      <c r="H309" s="7">
        <v>6</v>
      </c>
      <c r="I309" s="7">
        <v>7</v>
      </c>
      <c r="J309" s="7">
        <v>8</v>
      </c>
      <c r="K309" s="7">
        <v>9</v>
      </c>
      <c r="L309" s="7">
        <v>10</v>
      </c>
      <c r="M309" s="14" t="s">
        <v>2</v>
      </c>
      <c r="N309" s="14" t="s">
        <v>0</v>
      </c>
      <c r="O309" s="39"/>
    </row>
    <row r="310" spans="1:15" ht="12.75" customHeight="1">
      <c r="A310" s="16" t="s">
        <v>142</v>
      </c>
      <c r="B310" s="35">
        <v>90.8</v>
      </c>
      <c r="C310" s="17">
        <v>94</v>
      </c>
      <c r="D310" s="93">
        <v>94</v>
      </c>
      <c r="E310" s="17">
        <v>91</v>
      </c>
      <c r="F310" s="17">
        <v>94</v>
      </c>
      <c r="G310" s="17">
        <v>92</v>
      </c>
      <c r="H310" s="17">
        <v>96</v>
      </c>
      <c r="I310" s="17">
        <v>91</v>
      </c>
      <c r="J310" s="17"/>
      <c r="K310" s="17"/>
      <c r="L310" s="17"/>
      <c r="M310" s="17">
        <f>SUM(C310:L310)</f>
        <v>652</v>
      </c>
      <c r="N310" s="18">
        <f>IF(COUNT(C310:L310),AVERAGE(C310:L310)," ")</f>
        <v>93.14285714285714</v>
      </c>
      <c r="O310" s="39"/>
    </row>
    <row r="311" spans="1:15" ht="12.75" customHeight="1">
      <c r="A311" s="16" t="s">
        <v>143</v>
      </c>
      <c r="B311" s="18">
        <v>90.6</v>
      </c>
      <c r="C311" s="17">
        <v>88</v>
      </c>
      <c r="D311" s="17">
        <v>72</v>
      </c>
      <c r="E311" s="17">
        <v>88</v>
      </c>
      <c r="F311" s="17">
        <v>83</v>
      </c>
      <c r="G311" s="17">
        <v>84</v>
      </c>
      <c r="H311" s="17">
        <v>93</v>
      </c>
      <c r="I311" s="17">
        <v>88</v>
      </c>
      <c r="J311" s="17"/>
      <c r="K311" s="17"/>
      <c r="L311" s="17"/>
      <c r="M311" s="17">
        <f>SUM(C311:L311)</f>
        <v>596</v>
      </c>
      <c r="N311" s="18">
        <f>IF(COUNT(C311:L311),AVERAGE(C311:L311)," ")</f>
        <v>85.14285714285714</v>
      </c>
      <c r="O311" s="39"/>
    </row>
    <row r="312" spans="1:15" ht="12.75" customHeight="1">
      <c r="A312" s="16" t="s">
        <v>144</v>
      </c>
      <c r="B312" s="36">
        <v>87.6</v>
      </c>
      <c r="C312" s="17">
        <v>83</v>
      </c>
      <c r="D312" s="26">
        <v>89</v>
      </c>
      <c r="E312" s="26">
        <v>95</v>
      </c>
      <c r="F312" s="26">
        <v>85</v>
      </c>
      <c r="G312" s="101">
        <v>85</v>
      </c>
      <c r="H312" s="26">
        <v>91</v>
      </c>
      <c r="I312" s="26">
        <v>82</v>
      </c>
      <c r="J312" s="26"/>
      <c r="K312" s="26"/>
      <c r="L312" s="26"/>
      <c r="M312" s="17">
        <f>SUM(C312:L312)</f>
        <v>610</v>
      </c>
      <c r="N312" s="18">
        <f>IF(COUNT(C312:L312),AVERAGE(C312:L312)," ")</f>
        <v>87.14285714285714</v>
      </c>
      <c r="O312" s="39"/>
    </row>
    <row r="313" spans="1:15" ht="12.75" customHeight="1">
      <c r="A313" s="16" t="s">
        <v>145</v>
      </c>
      <c r="B313" s="31">
        <v>84.9</v>
      </c>
      <c r="C313" s="17">
        <v>65</v>
      </c>
      <c r="D313" s="26">
        <v>84</v>
      </c>
      <c r="E313" s="26">
        <v>79</v>
      </c>
      <c r="F313" s="26">
        <v>79</v>
      </c>
      <c r="G313" s="26">
        <v>82</v>
      </c>
      <c r="H313" s="26">
        <v>89</v>
      </c>
      <c r="I313" s="26">
        <v>90</v>
      </c>
      <c r="J313" s="26"/>
      <c r="K313" s="26"/>
      <c r="L313" s="26"/>
      <c r="M313" s="17">
        <f>SUM(C313:L313)</f>
        <v>568</v>
      </c>
      <c r="N313" s="18">
        <f>IF(COUNT(C313:L313),AVERAGE(C313:L313)," ")</f>
        <v>81.14285714285714</v>
      </c>
      <c r="O313" s="39"/>
    </row>
    <row r="314" spans="1:15" ht="12.75" customHeight="1">
      <c r="A314" s="16"/>
      <c r="B314" s="17">
        <f aca="true" t="shared" si="39" ref="B314:L314">SUM(B310:B313)</f>
        <v>353.9</v>
      </c>
      <c r="C314" s="17">
        <f t="shared" si="39"/>
        <v>330</v>
      </c>
      <c r="D314" s="17">
        <f t="shared" si="39"/>
        <v>339</v>
      </c>
      <c r="E314" s="17">
        <f t="shared" si="39"/>
        <v>353</v>
      </c>
      <c r="F314" s="17">
        <f t="shared" si="39"/>
        <v>341</v>
      </c>
      <c r="G314" s="17">
        <f t="shared" si="39"/>
        <v>343</v>
      </c>
      <c r="H314" s="17">
        <f t="shared" si="39"/>
        <v>369</v>
      </c>
      <c r="I314" s="17">
        <f t="shared" si="39"/>
        <v>351</v>
      </c>
      <c r="J314" s="17">
        <f t="shared" si="39"/>
        <v>0</v>
      </c>
      <c r="K314" s="17">
        <f t="shared" si="39"/>
        <v>0</v>
      </c>
      <c r="L314" s="17">
        <f t="shared" si="39"/>
        <v>0</v>
      </c>
      <c r="M314" s="26">
        <f>SUM(C314:L314)</f>
        <v>2426</v>
      </c>
      <c r="N314" s="18"/>
      <c r="O314" s="39"/>
    </row>
    <row r="315" spans="1:15" ht="12.75" customHeight="1">
      <c r="A315" s="29" t="s">
        <v>37</v>
      </c>
      <c r="B315" s="19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8" t="str">
        <f aca="true" t="shared" si="40" ref="N315:N320">IF(COUNT(C315:L315),AVERAGE(C315:L315)," ")</f>
        <v> </v>
      </c>
      <c r="O315" s="39"/>
    </row>
    <row r="316" spans="1:15" ht="12.75" customHeight="1">
      <c r="A316" s="16" t="s">
        <v>138</v>
      </c>
      <c r="B316" s="17">
        <v>91.8</v>
      </c>
      <c r="C316" s="17">
        <v>89</v>
      </c>
      <c r="D316" s="26">
        <v>85</v>
      </c>
      <c r="E316" s="26">
        <v>90</v>
      </c>
      <c r="F316" s="26">
        <v>86</v>
      </c>
      <c r="G316" s="26">
        <v>87</v>
      </c>
      <c r="H316" s="26">
        <v>85</v>
      </c>
      <c r="I316" s="26">
        <v>89</v>
      </c>
      <c r="J316" s="26"/>
      <c r="K316" s="26"/>
      <c r="L316" s="26"/>
      <c r="M316" s="17">
        <f>SUM(C316:L316)</f>
        <v>611</v>
      </c>
      <c r="N316" s="18">
        <f t="shared" si="40"/>
        <v>87.28571428571429</v>
      </c>
      <c r="O316" s="39"/>
    </row>
    <row r="317" spans="1:15" ht="12.75" customHeight="1">
      <c r="A317" s="16" t="s">
        <v>139</v>
      </c>
      <c r="B317" s="18">
        <v>91</v>
      </c>
      <c r="C317" s="17">
        <v>89</v>
      </c>
      <c r="D317" s="26">
        <v>93</v>
      </c>
      <c r="E317" s="26">
        <v>88</v>
      </c>
      <c r="F317" s="26">
        <v>91</v>
      </c>
      <c r="G317" s="26">
        <v>91</v>
      </c>
      <c r="H317" s="26">
        <v>93</v>
      </c>
      <c r="I317" s="26">
        <v>88</v>
      </c>
      <c r="J317" s="26"/>
      <c r="K317" s="26"/>
      <c r="L317" s="26"/>
      <c r="M317" s="17">
        <f>SUM(C317:L317)</f>
        <v>633</v>
      </c>
      <c r="N317" s="18">
        <f t="shared" si="40"/>
        <v>90.42857142857143</v>
      </c>
      <c r="O317" s="39"/>
    </row>
    <row r="318" spans="1:15" ht="12.75" customHeight="1">
      <c r="A318" s="16" t="s">
        <v>140</v>
      </c>
      <c r="B318" s="104">
        <v>87.5</v>
      </c>
      <c r="C318" s="17">
        <v>86</v>
      </c>
      <c r="D318" s="26">
        <v>86</v>
      </c>
      <c r="E318" s="26">
        <v>85</v>
      </c>
      <c r="F318" s="26">
        <v>80</v>
      </c>
      <c r="G318" s="26">
        <v>90</v>
      </c>
      <c r="H318" s="26">
        <v>80</v>
      </c>
      <c r="I318" s="26"/>
      <c r="J318" s="26"/>
      <c r="K318" s="26"/>
      <c r="L318" s="26"/>
      <c r="M318" s="17">
        <f>SUM(C318:L318)</f>
        <v>507</v>
      </c>
      <c r="N318" s="18">
        <f t="shared" si="40"/>
        <v>84.5</v>
      </c>
      <c r="O318" s="39"/>
    </row>
    <row r="319" spans="1:15" ht="12.75" customHeight="1">
      <c r="A319" s="16" t="s">
        <v>141</v>
      </c>
      <c r="B319" s="87">
        <v>78.4</v>
      </c>
      <c r="C319" s="17">
        <v>83</v>
      </c>
      <c r="D319" s="26"/>
      <c r="E319" s="26">
        <v>81</v>
      </c>
      <c r="F319" s="26">
        <v>88</v>
      </c>
      <c r="G319" s="26">
        <v>81</v>
      </c>
      <c r="H319" s="26">
        <v>79</v>
      </c>
      <c r="I319" s="26"/>
      <c r="J319" s="26"/>
      <c r="K319" s="26"/>
      <c r="L319" s="26"/>
      <c r="M319" s="17">
        <f>SUM(C319:L319)</f>
        <v>412</v>
      </c>
      <c r="N319" s="18">
        <f t="shared" si="40"/>
        <v>82.4</v>
      </c>
      <c r="O319" s="39"/>
    </row>
    <row r="320" spans="1:15" ht="12.75" customHeight="1">
      <c r="A320" s="16" t="s">
        <v>156</v>
      </c>
      <c r="B320" s="87">
        <v>88</v>
      </c>
      <c r="C320" s="17"/>
      <c r="D320" s="26">
        <v>89</v>
      </c>
      <c r="E320" s="94"/>
      <c r="F320" s="94"/>
      <c r="G320" s="94"/>
      <c r="H320" s="94"/>
      <c r="I320" s="77">
        <v>87</v>
      </c>
      <c r="J320" s="94"/>
      <c r="K320" s="94"/>
      <c r="L320" s="26"/>
      <c r="M320" s="17">
        <f>SUM(C320:L320)</f>
        <v>176</v>
      </c>
      <c r="N320" s="18">
        <f t="shared" si="40"/>
        <v>88</v>
      </c>
      <c r="O320" s="39"/>
    </row>
    <row r="321" spans="1:15" ht="12.75" customHeight="1">
      <c r="A321" s="16" t="s">
        <v>162</v>
      </c>
      <c r="B321" s="103">
        <v>89.4</v>
      </c>
      <c r="C321" s="17"/>
      <c r="D321" s="26"/>
      <c r="E321" s="94"/>
      <c r="F321" s="94"/>
      <c r="G321" s="94"/>
      <c r="H321" s="94"/>
      <c r="I321" s="77">
        <v>88</v>
      </c>
      <c r="J321" s="94"/>
      <c r="K321" s="94"/>
      <c r="L321" s="26"/>
      <c r="M321" s="17"/>
      <c r="N321" s="18"/>
      <c r="O321" s="39"/>
    </row>
    <row r="322" spans="1:15" ht="12.75" customHeight="1">
      <c r="A322" s="16"/>
      <c r="B322" s="97" t="s">
        <v>157</v>
      </c>
      <c r="C322" s="88"/>
      <c r="D322" s="98"/>
      <c r="E322" s="96"/>
      <c r="F322" s="96"/>
      <c r="G322" s="96"/>
      <c r="H322" s="96"/>
      <c r="I322" s="96"/>
      <c r="J322" s="96"/>
      <c r="K322" s="96"/>
      <c r="L322" s="95"/>
      <c r="M322" s="17"/>
      <c r="N322" s="18"/>
      <c r="O322" s="39"/>
    </row>
    <row r="323" spans="1:15" ht="12.75" customHeight="1">
      <c r="A323" s="16"/>
      <c r="B323" s="105" t="s">
        <v>163</v>
      </c>
      <c r="C323" s="106"/>
      <c r="D323" s="107"/>
      <c r="E323" s="108"/>
      <c r="F323" s="108"/>
      <c r="G323" s="108"/>
      <c r="H323" s="108"/>
      <c r="I323" s="108"/>
      <c r="J323" s="108"/>
      <c r="K323" s="108"/>
      <c r="L323" s="109"/>
      <c r="M323" s="17"/>
      <c r="N323" s="18"/>
      <c r="O323" s="39"/>
    </row>
    <row r="324" spans="1:15" ht="12.75" customHeight="1">
      <c r="A324" s="23"/>
      <c r="B324" s="28">
        <f>SUM(B316:B319)</f>
        <v>348.70000000000005</v>
      </c>
      <c r="C324" s="17">
        <f>SUM(C316:C319)</f>
        <v>347</v>
      </c>
      <c r="D324" s="86">
        <v>343</v>
      </c>
      <c r="E324" s="17">
        <f aca="true" t="shared" si="41" ref="E324:L324">SUM(E316:E319)</f>
        <v>344</v>
      </c>
      <c r="F324" s="17">
        <f t="shared" si="41"/>
        <v>345</v>
      </c>
      <c r="G324" s="17">
        <f t="shared" si="41"/>
        <v>349</v>
      </c>
      <c r="H324" s="17">
        <f t="shared" si="41"/>
        <v>337</v>
      </c>
      <c r="I324" s="26">
        <v>340</v>
      </c>
      <c r="J324" s="17">
        <f t="shared" si="41"/>
        <v>0</v>
      </c>
      <c r="K324" s="17">
        <f t="shared" si="41"/>
        <v>0</v>
      </c>
      <c r="L324" s="17">
        <f t="shared" si="41"/>
        <v>0</v>
      </c>
      <c r="M324" s="17">
        <f>SUM(C324:L324)</f>
        <v>2405</v>
      </c>
      <c r="N324" s="18"/>
      <c r="O324" s="39"/>
    </row>
    <row r="325" spans="1:15" ht="12.75" customHeight="1">
      <c r="A325" s="23"/>
      <c r="B325" s="28"/>
      <c r="C325" s="17"/>
      <c r="D325" s="35"/>
      <c r="E325" s="35"/>
      <c r="F325" s="35"/>
      <c r="G325" s="35"/>
      <c r="H325" s="35"/>
      <c r="I325" s="35"/>
      <c r="J325" s="35"/>
      <c r="K325" s="35"/>
      <c r="L325" s="17"/>
      <c r="M325" s="17"/>
      <c r="N325" s="18"/>
      <c r="O325" s="39"/>
    </row>
    <row r="326" spans="1:15" ht="12.75" customHeight="1">
      <c r="A326" s="29" t="s">
        <v>18</v>
      </c>
      <c r="B326" s="19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8" t="str">
        <f>IF(COUNT(C326:L326),AVERAGE(C326:L326)," ")</f>
        <v> </v>
      </c>
      <c r="O326" s="39"/>
    </row>
    <row r="327" spans="1:15" ht="12.75" customHeight="1">
      <c r="A327" s="16" t="s">
        <v>130</v>
      </c>
      <c r="B327" s="18">
        <v>92.3</v>
      </c>
      <c r="C327" s="17">
        <v>95</v>
      </c>
      <c r="D327" s="17">
        <v>93</v>
      </c>
      <c r="E327" s="17">
        <v>95</v>
      </c>
      <c r="F327" s="17">
        <v>90</v>
      </c>
      <c r="G327" s="17">
        <v>89</v>
      </c>
      <c r="H327" s="17">
        <v>87</v>
      </c>
      <c r="I327" s="17">
        <v>87</v>
      </c>
      <c r="J327" s="17"/>
      <c r="K327" s="17"/>
      <c r="L327" s="17"/>
      <c r="M327" s="17">
        <f>SUM(C327:L327)</f>
        <v>636</v>
      </c>
      <c r="N327" s="18">
        <f>IF(COUNT(C327:L327),AVERAGE(C327:L327)," ")</f>
        <v>90.85714285714286</v>
      </c>
      <c r="O327" s="39"/>
    </row>
    <row r="328" spans="1:15" ht="12.75" customHeight="1">
      <c r="A328" s="16" t="s">
        <v>131</v>
      </c>
      <c r="B328" s="18">
        <v>85.8</v>
      </c>
      <c r="C328" s="17">
        <v>84</v>
      </c>
      <c r="D328" s="17">
        <v>88</v>
      </c>
      <c r="E328" s="5">
        <v>92</v>
      </c>
      <c r="F328" s="5">
        <v>88</v>
      </c>
      <c r="G328" s="17">
        <v>89</v>
      </c>
      <c r="H328" s="17">
        <v>91</v>
      </c>
      <c r="I328" s="17">
        <v>86</v>
      </c>
      <c r="J328" s="17"/>
      <c r="K328" s="17"/>
      <c r="L328" s="17"/>
      <c r="M328" s="17">
        <f>SUM(C328:L328)</f>
        <v>618</v>
      </c>
      <c r="N328" s="18">
        <f>IF(COUNT(C328:L328),AVERAGE(C328:L328)," ")</f>
        <v>88.28571428571429</v>
      </c>
      <c r="O328" s="39"/>
    </row>
    <row r="329" spans="1:15" ht="12.75" customHeight="1">
      <c r="A329" s="16" t="s">
        <v>132</v>
      </c>
      <c r="B329" s="18">
        <v>84</v>
      </c>
      <c r="C329" s="17">
        <v>79</v>
      </c>
      <c r="D329" s="26">
        <v>87</v>
      </c>
      <c r="E329" s="26">
        <v>64</v>
      </c>
      <c r="F329" s="26">
        <v>78</v>
      </c>
      <c r="G329" s="26">
        <v>81</v>
      </c>
      <c r="H329" s="26">
        <v>70</v>
      </c>
      <c r="I329" s="99">
        <v>78</v>
      </c>
      <c r="J329" s="26"/>
      <c r="K329" s="26"/>
      <c r="L329" s="26"/>
      <c r="M329" s="17">
        <f>SUM(C329:L329)</f>
        <v>537</v>
      </c>
      <c r="N329" s="18">
        <f>IF(COUNT(C329:L329),AVERAGE(C329:L329)," ")</f>
        <v>76.71428571428571</v>
      </c>
      <c r="O329" s="39"/>
    </row>
    <row r="330" spans="1:15" ht="12.75" customHeight="1">
      <c r="A330" s="16" t="s">
        <v>133</v>
      </c>
      <c r="B330" s="34">
        <v>83.7</v>
      </c>
      <c r="C330" s="84">
        <v>76</v>
      </c>
      <c r="D330" s="26">
        <v>80</v>
      </c>
      <c r="E330" s="26">
        <v>78</v>
      </c>
      <c r="F330" s="26">
        <v>74</v>
      </c>
      <c r="G330" s="26">
        <v>73</v>
      </c>
      <c r="H330" s="26">
        <v>79</v>
      </c>
      <c r="I330" s="26">
        <v>84</v>
      </c>
      <c r="J330" s="26"/>
      <c r="K330" s="26"/>
      <c r="L330" s="26"/>
      <c r="M330" s="17">
        <f>SUM(C330:L330)</f>
        <v>544</v>
      </c>
      <c r="N330" s="18">
        <f>IF(COUNT(C330:L330),AVERAGE(C330:L330)," ")</f>
        <v>77.71428571428571</v>
      </c>
      <c r="O330" s="39"/>
    </row>
    <row r="331" spans="1:15" ht="12.75" customHeight="1">
      <c r="A331" s="16"/>
      <c r="B331" s="18">
        <f aca="true" t="shared" si="42" ref="B331:L331">SUM(B327:B330)</f>
        <v>345.8</v>
      </c>
      <c r="C331" s="17">
        <f t="shared" si="42"/>
        <v>334</v>
      </c>
      <c r="D331" s="17">
        <f t="shared" si="42"/>
        <v>348</v>
      </c>
      <c r="E331" s="17">
        <f t="shared" si="42"/>
        <v>329</v>
      </c>
      <c r="F331" s="17">
        <f t="shared" si="42"/>
        <v>330</v>
      </c>
      <c r="G331" s="17">
        <f t="shared" si="42"/>
        <v>332</v>
      </c>
      <c r="H331" s="17">
        <f t="shared" si="42"/>
        <v>327</v>
      </c>
      <c r="I331" s="17">
        <f t="shared" si="42"/>
        <v>335</v>
      </c>
      <c r="J331" s="17">
        <f t="shared" si="42"/>
        <v>0</v>
      </c>
      <c r="K331" s="17">
        <f t="shared" si="42"/>
        <v>0</v>
      </c>
      <c r="L331" s="17">
        <f t="shared" si="42"/>
        <v>0</v>
      </c>
      <c r="M331" s="17">
        <f>SUM(C331:L331)</f>
        <v>2335</v>
      </c>
      <c r="N331" s="18"/>
      <c r="O331" s="39"/>
    </row>
    <row r="332" spans="1:15" ht="12.75" customHeight="1">
      <c r="A332" s="29" t="s">
        <v>129</v>
      </c>
      <c r="B332" s="19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8" t="str">
        <f aca="true" t="shared" si="43" ref="N332:N337">IF(COUNT(C332:L332),AVERAGE(C332:L332)," ")</f>
        <v> </v>
      </c>
      <c r="O332" s="39"/>
    </row>
    <row r="333" spans="1:15" ht="12.75" customHeight="1">
      <c r="A333" s="16" t="s">
        <v>134</v>
      </c>
      <c r="B333" s="18">
        <v>88</v>
      </c>
      <c r="C333" s="17">
        <v>92</v>
      </c>
      <c r="D333" s="17">
        <v>90</v>
      </c>
      <c r="E333" s="17">
        <v>87</v>
      </c>
      <c r="F333" s="17">
        <v>92</v>
      </c>
      <c r="G333" s="17">
        <v>97</v>
      </c>
      <c r="H333" s="17">
        <v>94</v>
      </c>
      <c r="I333" s="17">
        <v>94</v>
      </c>
      <c r="J333" s="17"/>
      <c r="K333" s="17"/>
      <c r="L333" s="17"/>
      <c r="M333" s="17">
        <f aca="true" t="shared" si="44" ref="M333:M339">SUM(C333:L333)</f>
        <v>646</v>
      </c>
      <c r="N333" s="18">
        <f t="shared" si="43"/>
        <v>92.28571428571429</v>
      </c>
      <c r="O333" s="39"/>
    </row>
    <row r="334" spans="1:15" ht="12.75" customHeight="1">
      <c r="A334" s="16" t="s">
        <v>135</v>
      </c>
      <c r="B334" s="18">
        <v>85</v>
      </c>
      <c r="C334" s="17">
        <v>94</v>
      </c>
      <c r="D334" s="17">
        <v>80</v>
      </c>
      <c r="E334" s="17">
        <v>92</v>
      </c>
      <c r="F334" s="17">
        <v>88</v>
      </c>
      <c r="G334" s="17">
        <v>91</v>
      </c>
      <c r="H334" s="17">
        <v>93</v>
      </c>
      <c r="I334" s="17">
        <v>90</v>
      </c>
      <c r="J334" s="17"/>
      <c r="K334" s="17"/>
      <c r="L334" s="17"/>
      <c r="M334" s="17">
        <f t="shared" si="44"/>
        <v>628</v>
      </c>
      <c r="N334" s="18">
        <f t="shared" si="43"/>
        <v>89.71428571428571</v>
      </c>
      <c r="O334" s="39"/>
    </row>
    <row r="335" spans="1:15" ht="12.75" customHeight="1">
      <c r="A335" s="16" t="s">
        <v>136</v>
      </c>
      <c r="B335" s="18">
        <v>83</v>
      </c>
      <c r="C335" s="17">
        <v>85</v>
      </c>
      <c r="D335" s="26">
        <v>86</v>
      </c>
      <c r="E335" s="26">
        <v>93</v>
      </c>
      <c r="F335" s="26">
        <v>81</v>
      </c>
      <c r="G335" s="26">
        <v>88</v>
      </c>
      <c r="H335" s="26">
        <v>87</v>
      </c>
      <c r="I335" s="26">
        <v>87</v>
      </c>
      <c r="J335" s="26"/>
      <c r="K335" s="26"/>
      <c r="L335" s="26"/>
      <c r="M335" s="17">
        <f t="shared" si="44"/>
        <v>607</v>
      </c>
      <c r="N335" s="18">
        <f t="shared" si="43"/>
        <v>86.71428571428571</v>
      </c>
      <c r="O335" s="39"/>
    </row>
    <row r="336" spans="1:15" ht="12.75" customHeight="1">
      <c r="A336" s="16" t="s">
        <v>137</v>
      </c>
      <c r="B336" s="87">
        <v>78</v>
      </c>
      <c r="C336" s="17"/>
      <c r="D336" s="26"/>
      <c r="E336" s="26"/>
      <c r="F336" s="26"/>
      <c r="G336" s="26"/>
      <c r="H336" s="26"/>
      <c r="I336" s="26"/>
      <c r="J336" s="26"/>
      <c r="K336" s="26"/>
      <c r="L336" s="26"/>
      <c r="M336" s="17">
        <f t="shared" si="44"/>
        <v>0</v>
      </c>
      <c r="N336" s="18" t="str">
        <f t="shared" si="43"/>
        <v> </v>
      </c>
      <c r="O336" s="39"/>
    </row>
    <row r="337" spans="1:15" ht="12.75" customHeight="1">
      <c r="A337" s="16" t="s">
        <v>148</v>
      </c>
      <c r="B337" s="87">
        <v>86.7</v>
      </c>
      <c r="C337" s="17">
        <v>89</v>
      </c>
      <c r="D337" s="26"/>
      <c r="E337" s="38">
        <v>89</v>
      </c>
      <c r="F337" s="26">
        <v>84</v>
      </c>
      <c r="G337" s="26">
        <v>88</v>
      </c>
      <c r="H337" s="26">
        <v>91</v>
      </c>
      <c r="I337" s="26">
        <v>91</v>
      </c>
      <c r="J337" s="26"/>
      <c r="K337" s="26"/>
      <c r="L337" s="26"/>
      <c r="M337" s="17">
        <f t="shared" si="44"/>
        <v>532</v>
      </c>
      <c r="N337" s="18">
        <f t="shared" si="43"/>
        <v>88.66666666666667</v>
      </c>
      <c r="O337" s="39"/>
    </row>
    <row r="338" spans="1:15" ht="12.75" customHeight="1">
      <c r="A338" s="16" t="s">
        <v>154</v>
      </c>
      <c r="B338" s="87">
        <v>83</v>
      </c>
      <c r="C338" s="17"/>
      <c r="D338" s="26">
        <v>92</v>
      </c>
      <c r="E338" s="26"/>
      <c r="F338" s="26"/>
      <c r="G338" s="26"/>
      <c r="H338" s="26"/>
      <c r="I338" s="26"/>
      <c r="J338" s="26"/>
      <c r="K338" s="26"/>
      <c r="L338" s="26"/>
      <c r="M338" s="17">
        <f t="shared" si="44"/>
        <v>92</v>
      </c>
      <c r="N338" s="18">
        <f>IF(COUNT(C338:L338),AVERAGE(C338:L338)," ")</f>
        <v>92</v>
      </c>
      <c r="O338" s="39"/>
    </row>
    <row r="339" spans="1:15" ht="12.75" customHeight="1">
      <c r="A339" s="6"/>
      <c r="B339" s="18">
        <v>334</v>
      </c>
      <c r="C339" s="86">
        <v>352</v>
      </c>
      <c r="D339" s="92">
        <v>343</v>
      </c>
      <c r="E339" s="86">
        <f>361-8</f>
        <v>353</v>
      </c>
      <c r="F339" s="86">
        <f>345-8</f>
        <v>337</v>
      </c>
      <c r="G339" s="86">
        <f>SUM(G333:G337)-8</f>
        <v>356</v>
      </c>
      <c r="H339" s="86">
        <f>SUM(H333:H337)-8</f>
        <v>357</v>
      </c>
      <c r="I339" s="86">
        <f>SUM(I333:I338)-8</f>
        <v>354</v>
      </c>
      <c r="J339" s="17">
        <f>SUM(J333:J336)</f>
        <v>0</v>
      </c>
      <c r="K339" s="17">
        <f>SUM(K333:K336)</f>
        <v>0</v>
      </c>
      <c r="L339" s="17">
        <f>SUM(L333:L336)</f>
        <v>0</v>
      </c>
      <c r="M339" s="17">
        <f t="shared" si="44"/>
        <v>2452</v>
      </c>
      <c r="N339" s="18"/>
      <c r="O339" s="39"/>
    </row>
    <row r="340" spans="1:15" ht="12.75" customHeight="1">
      <c r="A340" s="6"/>
      <c r="B340" s="88" t="s">
        <v>152</v>
      </c>
      <c r="C340" s="86"/>
      <c r="D340" s="86"/>
      <c r="E340" s="86"/>
      <c r="F340" s="86"/>
      <c r="G340" s="86"/>
      <c r="H340" s="86"/>
      <c r="I340" s="86"/>
      <c r="J340" s="86"/>
      <c r="K340" s="86"/>
      <c r="L340" s="17"/>
      <c r="M340" s="17"/>
      <c r="N340" s="18"/>
      <c r="O340" s="39"/>
    </row>
    <row r="341" spans="1:15" ht="12.75" customHeight="1">
      <c r="A341" s="6"/>
      <c r="B341" s="91" t="s">
        <v>155</v>
      </c>
      <c r="C341" s="92"/>
      <c r="D341" s="92"/>
      <c r="E341" s="92"/>
      <c r="F341" s="92"/>
      <c r="G341" s="92"/>
      <c r="H341" s="92"/>
      <c r="I341" s="92"/>
      <c r="J341" s="92"/>
      <c r="K341" s="92"/>
      <c r="L341" s="17"/>
      <c r="M341" s="17"/>
      <c r="N341" s="18"/>
      <c r="O341" s="39"/>
    </row>
    <row r="342" spans="1:15" ht="12.75" customHeight="1">
      <c r="A342" s="6"/>
      <c r="B342" s="40"/>
      <c r="C342" s="35"/>
      <c r="D342" s="35"/>
      <c r="E342" s="35"/>
      <c r="F342" s="35"/>
      <c r="G342" s="35"/>
      <c r="H342" s="35"/>
      <c r="I342" s="35"/>
      <c r="J342" s="35"/>
      <c r="K342" s="35"/>
      <c r="L342" s="17"/>
      <c r="M342" s="17"/>
      <c r="N342" s="18"/>
      <c r="O342" s="39"/>
    </row>
    <row r="343" spans="1:15" ht="12.75" customHeight="1">
      <c r="A343" s="6"/>
      <c r="B343" s="17"/>
      <c r="C343" s="17"/>
      <c r="D343" s="22" t="s">
        <v>7</v>
      </c>
      <c r="E343" s="19" t="s">
        <v>8</v>
      </c>
      <c r="F343" s="19" t="s">
        <v>9</v>
      </c>
      <c r="G343" s="19" t="s">
        <v>10</v>
      </c>
      <c r="H343" s="19" t="s">
        <v>11</v>
      </c>
      <c r="I343" s="19" t="s">
        <v>12</v>
      </c>
      <c r="J343" s="17"/>
      <c r="K343" s="17"/>
      <c r="L343" s="17"/>
      <c r="M343" s="17"/>
      <c r="N343" s="18" t="str">
        <f>IF(COUNT(C343:L343),AVERAGE(C343:L343)," ")</f>
        <v> </v>
      </c>
      <c r="O343" s="39"/>
    </row>
    <row r="344" spans="1:15" ht="12.75" customHeight="1">
      <c r="A344" s="15" t="str">
        <f>+A332</f>
        <v>City of Truro F</v>
      </c>
      <c r="B344" s="17"/>
      <c r="C344" s="17"/>
      <c r="D344" s="26">
        <f>+J302</f>
        <v>7</v>
      </c>
      <c r="E344" s="26">
        <v>5</v>
      </c>
      <c r="F344" s="26">
        <v>1</v>
      </c>
      <c r="G344" s="26">
        <v>1</v>
      </c>
      <c r="H344" s="26">
        <f>+E344*2+F344</f>
        <v>11</v>
      </c>
      <c r="I344" s="26">
        <f>+M339</f>
        <v>2452</v>
      </c>
      <c r="J344" s="17"/>
      <c r="K344" s="17"/>
      <c r="L344" s="17"/>
      <c r="M344" s="17"/>
      <c r="N344" s="18"/>
      <c r="O344" s="39"/>
    </row>
    <row r="345" spans="1:15" ht="12.75" customHeight="1">
      <c r="A345" s="15" t="str">
        <f>+A309</f>
        <v>Helston C</v>
      </c>
      <c r="B345" s="17"/>
      <c r="C345" s="17"/>
      <c r="D345" s="26">
        <f>+J302</f>
        <v>7</v>
      </c>
      <c r="E345" s="26">
        <v>4</v>
      </c>
      <c r="F345" s="26">
        <v>0</v>
      </c>
      <c r="G345" s="26">
        <v>3</v>
      </c>
      <c r="H345" s="26">
        <f>+E345*2+F345</f>
        <v>8</v>
      </c>
      <c r="I345" s="26">
        <f>+M314</f>
        <v>2426</v>
      </c>
      <c r="J345" s="17"/>
      <c r="K345" s="17"/>
      <c r="L345" s="17"/>
      <c r="M345" s="17"/>
      <c r="N345" s="18"/>
      <c r="O345" s="39"/>
    </row>
    <row r="346" spans="1:15" ht="12.75" customHeight="1">
      <c r="A346" s="15" t="str">
        <f>+A315</f>
        <v>Holmans B</v>
      </c>
      <c r="B346" s="17"/>
      <c r="C346" s="17"/>
      <c r="D346" s="26">
        <f>+J302</f>
        <v>7</v>
      </c>
      <c r="E346" s="26">
        <v>3</v>
      </c>
      <c r="F346" s="26">
        <v>1</v>
      </c>
      <c r="G346" s="26">
        <v>3</v>
      </c>
      <c r="H346" s="26">
        <f>+E346*2+F346</f>
        <v>7</v>
      </c>
      <c r="I346" s="26">
        <f>+M324</f>
        <v>2405</v>
      </c>
      <c r="K346" s="17"/>
      <c r="L346" s="17"/>
      <c r="M346" s="17"/>
      <c r="N346" s="18"/>
      <c r="O346" s="39"/>
    </row>
    <row r="347" spans="1:15" ht="12.75" customHeight="1">
      <c r="A347" s="15" t="str">
        <f>+A326</f>
        <v>Launceston</v>
      </c>
      <c r="B347" s="17"/>
      <c r="C347" s="17"/>
      <c r="D347" s="26">
        <f>+J302</f>
        <v>7</v>
      </c>
      <c r="E347" s="26">
        <v>1</v>
      </c>
      <c r="F347" s="26">
        <v>0</v>
      </c>
      <c r="G347" s="26">
        <v>6</v>
      </c>
      <c r="H347" s="26">
        <f>+E347*2+F347</f>
        <v>2</v>
      </c>
      <c r="I347" s="26">
        <f>+M331</f>
        <v>2335</v>
      </c>
      <c r="J347" s="17"/>
      <c r="K347" s="17"/>
      <c r="L347" s="17"/>
      <c r="M347" s="17"/>
      <c r="N347" s="18"/>
      <c r="O347" s="39"/>
    </row>
    <row r="348" spans="1:15" ht="12.75" customHeight="1">
      <c r="A348" s="42"/>
      <c r="B348" s="36"/>
      <c r="C348" s="35"/>
      <c r="D348" s="38"/>
      <c r="E348" s="38"/>
      <c r="F348" s="38"/>
      <c r="G348" s="38"/>
      <c r="H348" s="38"/>
      <c r="I348" s="38"/>
      <c r="J348" s="38"/>
      <c r="K348" s="38"/>
      <c r="L348" s="38"/>
      <c r="M348" s="35"/>
      <c r="N348" s="66"/>
      <c r="O348" s="39"/>
    </row>
    <row r="349" spans="1:15" ht="12.75" customHeight="1">
      <c r="A349" s="42"/>
      <c r="B349" s="36"/>
      <c r="C349" s="35"/>
      <c r="D349" s="38"/>
      <c r="E349" s="38"/>
      <c r="F349" s="38"/>
      <c r="G349" s="38"/>
      <c r="H349" s="38"/>
      <c r="I349" s="38"/>
      <c r="J349" s="38"/>
      <c r="K349" s="38"/>
      <c r="L349" s="38"/>
      <c r="M349" s="35"/>
      <c r="N349" s="66"/>
      <c r="O349" s="39"/>
    </row>
    <row r="350" spans="1:15" ht="12.75" customHeight="1">
      <c r="A350" s="8"/>
      <c r="B350" s="8"/>
      <c r="E350" s="48" t="s">
        <v>5</v>
      </c>
      <c r="O350" s="39"/>
    </row>
    <row r="351" spans="1:15" ht="12.75" customHeight="1">
      <c r="A351" s="8"/>
      <c r="B351" s="8"/>
      <c r="F351" s="48" t="s">
        <v>6</v>
      </c>
      <c r="O351" s="39"/>
    </row>
    <row r="352" spans="5:15" ht="12.75" customHeight="1">
      <c r="E352" s="1"/>
      <c r="G352" s="48" t="s">
        <v>4</v>
      </c>
      <c r="O352" s="39"/>
    </row>
    <row r="353" spans="1:15" ht="12.75" customHeight="1">
      <c r="A353" s="85" t="s">
        <v>147</v>
      </c>
      <c r="G353" s="48" t="s">
        <v>38</v>
      </c>
      <c r="O353" s="39"/>
    </row>
    <row r="354" spans="1:15" ht="12.75" customHeight="1">
      <c r="A354" s="100" t="s">
        <v>160</v>
      </c>
      <c r="F354" s="48" t="s">
        <v>22</v>
      </c>
      <c r="J354" s="13">
        <v>8</v>
      </c>
      <c r="O354" s="39"/>
    </row>
    <row r="355" spans="4:15" ht="12.75" customHeight="1">
      <c r="D355" s="4"/>
      <c r="E355" s="4"/>
      <c r="F355" s="2"/>
      <c r="O355" s="39"/>
    </row>
    <row r="356" spans="1:15" ht="12.75" customHeight="1">
      <c r="A356" s="2"/>
      <c r="B356" s="2" t="str">
        <f>+A361</f>
        <v>Helston C</v>
      </c>
      <c r="C356" s="9"/>
      <c r="D356" s="4"/>
      <c r="E356" s="4"/>
      <c r="F356" s="13">
        <f>+J367</f>
        <v>349</v>
      </c>
      <c r="H356" s="48" t="s">
        <v>150</v>
      </c>
      <c r="J356" s="10" t="str">
        <f>+A380</f>
        <v>Launceston</v>
      </c>
      <c r="L356" s="5"/>
      <c r="M356" s="5"/>
      <c r="N356" s="13">
        <f>+J385</f>
        <v>333</v>
      </c>
      <c r="O356" s="39"/>
    </row>
    <row r="357" spans="1:15" ht="12.75" customHeight="1">
      <c r="A357" s="2"/>
      <c r="B357" s="2"/>
      <c r="C357" s="10"/>
      <c r="D357" s="4"/>
      <c r="E357" s="4"/>
      <c r="F357" s="2"/>
      <c r="H357" s="10"/>
      <c r="I357" s="2"/>
      <c r="J357" s="2"/>
      <c r="L357" s="2"/>
      <c r="M357" s="2"/>
      <c r="N357" s="2"/>
      <c r="O357" s="39"/>
    </row>
    <row r="358" spans="1:15" ht="12.75" customHeight="1">
      <c r="A358" s="6"/>
      <c r="B358" s="2" t="str">
        <f>+A368</f>
        <v>Holmans B</v>
      </c>
      <c r="C358" s="11"/>
      <c r="D358" s="7"/>
      <c r="E358" s="7"/>
      <c r="F358" s="13">
        <f>+J378</f>
        <v>347</v>
      </c>
      <c r="H358" s="48" t="s">
        <v>150</v>
      </c>
      <c r="J358" s="2" t="str">
        <f>+A386</f>
        <v>City of Truro F</v>
      </c>
      <c r="L358" s="2"/>
      <c r="M358" s="2"/>
      <c r="N358" s="13">
        <f>+J393</f>
        <v>341</v>
      </c>
      <c r="O358" s="39"/>
    </row>
    <row r="359" spans="1:15" ht="12.75" customHeight="1">
      <c r="A359" s="6"/>
      <c r="B359" s="6"/>
      <c r="C359" s="11"/>
      <c r="D359" s="7"/>
      <c r="E359" s="7"/>
      <c r="F359" s="5"/>
      <c r="G359" s="5"/>
      <c r="H359" s="12"/>
      <c r="I359" s="5"/>
      <c r="J359" s="5"/>
      <c r="K359" s="5"/>
      <c r="L359" s="5"/>
      <c r="M359" s="5"/>
      <c r="N359" s="5"/>
      <c r="O359" s="39"/>
    </row>
    <row r="360" spans="1:15" ht="12.75" customHeight="1">
      <c r="A360" s="6"/>
      <c r="B360" s="4" t="s">
        <v>1</v>
      </c>
      <c r="C360" s="10" t="s">
        <v>3</v>
      </c>
      <c r="D360" s="7"/>
      <c r="E360" s="7"/>
      <c r="F360" s="5"/>
      <c r="G360" s="5"/>
      <c r="H360" s="12"/>
      <c r="I360" s="5"/>
      <c r="J360" s="5"/>
      <c r="K360" s="5"/>
      <c r="L360" s="5"/>
      <c r="M360" s="5"/>
      <c r="N360" s="5"/>
      <c r="O360" s="39"/>
    </row>
    <row r="361" spans="1:15" ht="12.75" customHeight="1">
      <c r="A361" s="3" t="s">
        <v>19</v>
      </c>
      <c r="B361" s="4" t="s">
        <v>0</v>
      </c>
      <c r="C361" s="7">
        <v>1</v>
      </c>
      <c r="D361" s="7">
        <v>2</v>
      </c>
      <c r="E361" s="7">
        <v>3</v>
      </c>
      <c r="F361" s="7">
        <v>4</v>
      </c>
      <c r="G361" s="7">
        <v>5</v>
      </c>
      <c r="H361" s="7">
        <v>6</v>
      </c>
      <c r="I361" s="7">
        <v>7</v>
      </c>
      <c r="J361" s="7">
        <v>8</v>
      </c>
      <c r="K361" s="7">
        <v>9</v>
      </c>
      <c r="L361" s="7">
        <v>10</v>
      </c>
      <c r="M361" s="14" t="s">
        <v>2</v>
      </c>
      <c r="N361" s="14" t="s">
        <v>0</v>
      </c>
      <c r="O361" s="39"/>
    </row>
    <row r="362" spans="1:15" ht="12.75" customHeight="1">
      <c r="A362" s="16" t="s">
        <v>142</v>
      </c>
      <c r="B362" s="35">
        <v>90.8</v>
      </c>
      <c r="C362" s="17">
        <v>94</v>
      </c>
      <c r="D362" s="93">
        <v>94</v>
      </c>
      <c r="E362" s="17">
        <v>91</v>
      </c>
      <c r="F362" s="17">
        <v>94</v>
      </c>
      <c r="G362" s="17">
        <v>92</v>
      </c>
      <c r="H362" s="17">
        <v>96</v>
      </c>
      <c r="I362" s="17">
        <v>91</v>
      </c>
      <c r="J362" s="17">
        <v>93</v>
      </c>
      <c r="K362" s="17"/>
      <c r="L362" s="17"/>
      <c r="M362" s="17">
        <f>SUM(C362:L362)</f>
        <v>745</v>
      </c>
      <c r="N362" s="18">
        <f>IF(COUNT(C362:L362),AVERAGE(C362:L362)," ")</f>
        <v>93.125</v>
      </c>
      <c r="O362" s="39"/>
    </row>
    <row r="363" spans="1:15" ht="12.75" customHeight="1">
      <c r="A363" s="16" t="s">
        <v>143</v>
      </c>
      <c r="B363" s="18">
        <v>90.6</v>
      </c>
      <c r="C363" s="17">
        <v>88</v>
      </c>
      <c r="D363" s="17">
        <v>72</v>
      </c>
      <c r="E363" s="17">
        <v>88</v>
      </c>
      <c r="F363" s="17">
        <v>83</v>
      </c>
      <c r="G363" s="17">
        <v>84</v>
      </c>
      <c r="H363" s="17">
        <v>93</v>
      </c>
      <c r="I363" s="17">
        <v>88</v>
      </c>
      <c r="J363" s="17">
        <v>79</v>
      </c>
      <c r="K363" s="17"/>
      <c r="L363" s="17"/>
      <c r="M363" s="17">
        <f>SUM(C363:L363)</f>
        <v>675</v>
      </c>
      <c r="N363" s="18">
        <f>IF(COUNT(C363:L363),AVERAGE(C363:L363)," ")</f>
        <v>84.375</v>
      </c>
      <c r="O363" s="39"/>
    </row>
    <row r="364" spans="1:15" ht="12.75" customHeight="1">
      <c r="A364" s="16" t="s">
        <v>144</v>
      </c>
      <c r="B364" s="36">
        <v>87.6</v>
      </c>
      <c r="C364" s="17">
        <v>83</v>
      </c>
      <c r="D364" s="26">
        <v>89</v>
      </c>
      <c r="E364" s="26">
        <v>95</v>
      </c>
      <c r="F364" s="26">
        <v>85</v>
      </c>
      <c r="G364" s="101">
        <v>85</v>
      </c>
      <c r="H364" s="26">
        <v>91</v>
      </c>
      <c r="I364" s="26">
        <v>82</v>
      </c>
      <c r="J364" s="26"/>
      <c r="K364" s="26"/>
      <c r="L364" s="26"/>
      <c r="M364" s="17">
        <f>SUM(C364:L364)</f>
        <v>610</v>
      </c>
      <c r="N364" s="18">
        <f>IF(COUNT(C364:L364),AVERAGE(C364:L364)," ")</f>
        <v>87.14285714285714</v>
      </c>
      <c r="O364" s="39"/>
    </row>
    <row r="365" spans="1:15" ht="12.75" customHeight="1">
      <c r="A365" s="16" t="s">
        <v>145</v>
      </c>
      <c r="B365" s="31">
        <v>84.9</v>
      </c>
      <c r="C365" s="17">
        <v>65</v>
      </c>
      <c r="D365" s="26">
        <v>84</v>
      </c>
      <c r="E365" s="26">
        <v>79</v>
      </c>
      <c r="F365" s="26">
        <v>79</v>
      </c>
      <c r="G365" s="26">
        <v>82</v>
      </c>
      <c r="H365" s="26">
        <v>89</v>
      </c>
      <c r="I365" s="26">
        <v>90</v>
      </c>
      <c r="J365" s="26">
        <v>88</v>
      </c>
      <c r="K365" s="26"/>
      <c r="L365" s="26"/>
      <c r="M365" s="17">
        <f>SUM(C365:L365)</f>
        <v>656</v>
      </c>
      <c r="N365" s="18">
        <f>IF(COUNT(C365:L365),AVERAGE(C365:L365)," ")</f>
        <v>82</v>
      </c>
      <c r="O365" s="39"/>
    </row>
    <row r="366" spans="1:15" ht="12.75" customHeight="1">
      <c r="A366" s="16" t="s">
        <v>164</v>
      </c>
      <c r="B366" s="31">
        <v>88</v>
      </c>
      <c r="C366" s="17"/>
      <c r="D366" s="26"/>
      <c r="E366" s="26"/>
      <c r="F366" s="26"/>
      <c r="G366" s="26"/>
      <c r="H366" s="26"/>
      <c r="I366" s="26"/>
      <c r="J366" s="26">
        <v>89</v>
      </c>
      <c r="K366" s="26"/>
      <c r="L366" s="26"/>
      <c r="M366" s="17"/>
      <c r="N366" s="18"/>
      <c r="O366" s="39"/>
    </row>
    <row r="367" spans="1:15" ht="12.75" customHeight="1">
      <c r="A367" s="16"/>
      <c r="B367" s="17">
        <f>SUM(B362:B365)</f>
        <v>353.9</v>
      </c>
      <c r="C367" s="17">
        <f aca="true" t="shared" si="45" ref="C367:L367">SUM(C362:C365)</f>
        <v>330</v>
      </c>
      <c r="D367" s="17">
        <f t="shared" si="45"/>
        <v>339</v>
      </c>
      <c r="E367" s="17">
        <f t="shared" si="45"/>
        <v>353</v>
      </c>
      <c r="F367" s="17">
        <f t="shared" si="45"/>
        <v>341</v>
      </c>
      <c r="G367" s="17">
        <f t="shared" si="45"/>
        <v>343</v>
      </c>
      <c r="H367" s="17">
        <f t="shared" si="45"/>
        <v>369</v>
      </c>
      <c r="I367" s="17">
        <f t="shared" si="45"/>
        <v>351</v>
      </c>
      <c r="J367" s="17">
        <f>SUM(J362:J366)</f>
        <v>349</v>
      </c>
      <c r="K367" s="17">
        <f t="shared" si="45"/>
        <v>0</v>
      </c>
      <c r="L367" s="17">
        <f t="shared" si="45"/>
        <v>0</v>
      </c>
      <c r="M367" s="26">
        <f>SUM(C367:L367)</f>
        <v>2775</v>
      </c>
      <c r="N367" s="18"/>
      <c r="O367" s="39"/>
    </row>
    <row r="368" spans="1:15" ht="12.75" customHeight="1">
      <c r="A368" s="29" t="s">
        <v>37</v>
      </c>
      <c r="B368" s="19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8" t="str">
        <f aca="true" t="shared" si="46" ref="N368:N373">IF(COUNT(C368:L368),AVERAGE(C368:L368)," ")</f>
        <v> </v>
      </c>
      <c r="O368" s="39"/>
    </row>
    <row r="369" spans="1:15" ht="12.75" customHeight="1">
      <c r="A369" s="16" t="s">
        <v>138</v>
      </c>
      <c r="B369" s="17">
        <v>91.8</v>
      </c>
      <c r="C369" s="17">
        <v>89</v>
      </c>
      <c r="D369" s="26">
        <v>85</v>
      </c>
      <c r="E369" s="26">
        <v>90</v>
      </c>
      <c r="F369" s="26">
        <v>86</v>
      </c>
      <c r="G369" s="26">
        <v>87</v>
      </c>
      <c r="H369" s="26">
        <v>85</v>
      </c>
      <c r="I369" s="26">
        <v>89</v>
      </c>
      <c r="J369" s="26">
        <v>86</v>
      </c>
      <c r="K369" s="26"/>
      <c r="L369" s="26"/>
      <c r="M369" s="17">
        <f>SUM(C369:L369)</f>
        <v>697</v>
      </c>
      <c r="N369" s="18">
        <f t="shared" si="46"/>
        <v>87.125</v>
      </c>
      <c r="O369" s="39"/>
    </row>
    <row r="370" spans="1:15" ht="12.75" customHeight="1">
      <c r="A370" s="16" t="s">
        <v>139</v>
      </c>
      <c r="B370" s="18">
        <v>91</v>
      </c>
      <c r="C370" s="17">
        <v>89</v>
      </c>
      <c r="D370" s="26">
        <v>93</v>
      </c>
      <c r="E370" s="26">
        <v>88</v>
      </c>
      <c r="F370" s="26">
        <v>91</v>
      </c>
      <c r="G370" s="26">
        <v>91</v>
      </c>
      <c r="H370" s="26">
        <v>93</v>
      </c>
      <c r="I370" s="26">
        <v>88</v>
      </c>
      <c r="J370" s="26">
        <v>95</v>
      </c>
      <c r="K370" s="26"/>
      <c r="L370" s="26"/>
      <c r="M370" s="17">
        <f>SUM(C370:L370)</f>
        <v>728</v>
      </c>
      <c r="N370" s="18">
        <f t="shared" si="46"/>
        <v>91</v>
      </c>
      <c r="O370" s="39"/>
    </row>
    <row r="371" spans="1:15" ht="12.75" customHeight="1">
      <c r="A371" s="16" t="s">
        <v>140</v>
      </c>
      <c r="B371" s="104">
        <v>87.5</v>
      </c>
      <c r="C371" s="17">
        <v>86</v>
      </c>
      <c r="D371" s="26">
        <v>86</v>
      </c>
      <c r="E371" s="26">
        <v>85</v>
      </c>
      <c r="F371" s="26">
        <v>80</v>
      </c>
      <c r="G371" s="26">
        <v>90</v>
      </c>
      <c r="H371" s="26">
        <v>80</v>
      </c>
      <c r="I371" s="26"/>
      <c r="J371" s="26">
        <v>85</v>
      </c>
      <c r="K371" s="26"/>
      <c r="L371" s="26"/>
      <c r="M371" s="17">
        <f>SUM(C371:L371)</f>
        <v>592</v>
      </c>
      <c r="N371" s="18">
        <f t="shared" si="46"/>
        <v>84.57142857142857</v>
      </c>
      <c r="O371" s="39"/>
    </row>
    <row r="372" spans="1:15" ht="12.75" customHeight="1">
      <c r="A372" s="16" t="s">
        <v>141</v>
      </c>
      <c r="B372" s="87">
        <v>78.4</v>
      </c>
      <c r="C372" s="17">
        <v>83</v>
      </c>
      <c r="D372" s="26"/>
      <c r="E372" s="26">
        <v>81</v>
      </c>
      <c r="F372" s="26">
        <v>88</v>
      </c>
      <c r="G372" s="26">
        <v>81</v>
      </c>
      <c r="H372" s="26">
        <v>79</v>
      </c>
      <c r="I372" s="26"/>
      <c r="J372" s="26"/>
      <c r="K372" s="26"/>
      <c r="L372" s="26"/>
      <c r="M372" s="17">
        <f>SUM(C372:L372)</f>
        <v>412</v>
      </c>
      <c r="N372" s="18">
        <f t="shared" si="46"/>
        <v>82.4</v>
      </c>
      <c r="O372" s="39"/>
    </row>
    <row r="373" spans="1:15" ht="12.75" customHeight="1">
      <c r="A373" s="16" t="s">
        <v>156</v>
      </c>
      <c r="B373" s="87">
        <v>88</v>
      </c>
      <c r="C373" s="17"/>
      <c r="D373" s="26">
        <v>89</v>
      </c>
      <c r="E373" s="94"/>
      <c r="F373" s="94"/>
      <c r="G373" s="94"/>
      <c r="H373" s="94"/>
      <c r="I373" s="77">
        <v>87</v>
      </c>
      <c r="J373" s="94"/>
      <c r="K373" s="94"/>
      <c r="L373" s="26"/>
      <c r="M373" s="17">
        <f>SUM(C373:L373)</f>
        <v>176</v>
      </c>
      <c r="N373" s="18">
        <f t="shared" si="46"/>
        <v>88</v>
      </c>
      <c r="O373" s="39"/>
    </row>
    <row r="374" spans="1:15" ht="12.75" customHeight="1">
      <c r="A374" s="16" t="s">
        <v>162</v>
      </c>
      <c r="B374" s="103">
        <v>89.4</v>
      </c>
      <c r="C374" s="17"/>
      <c r="D374" s="26"/>
      <c r="E374" s="94"/>
      <c r="F374" s="94"/>
      <c r="G374" s="94"/>
      <c r="H374" s="94"/>
      <c r="I374" s="77">
        <v>88</v>
      </c>
      <c r="J374" s="47">
        <v>92</v>
      </c>
      <c r="K374" s="94"/>
      <c r="L374" s="26"/>
      <c r="M374" s="17"/>
      <c r="N374" s="18"/>
      <c r="O374" s="39"/>
    </row>
    <row r="375" spans="1:15" ht="12.75" customHeight="1">
      <c r="A375" s="16"/>
      <c r="B375" s="112" t="s">
        <v>165</v>
      </c>
      <c r="C375" s="113"/>
      <c r="D375" s="111"/>
      <c r="E375" s="114"/>
      <c r="F375" s="114"/>
      <c r="G375" s="114"/>
      <c r="H375" s="114"/>
      <c r="I375" s="115"/>
      <c r="J375" s="115"/>
      <c r="K375" s="114"/>
      <c r="L375" s="111"/>
      <c r="M375" s="17"/>
      <c r="N375" s="18"/>
      <c r="O375" s="39"/>
    </row>
    <row r="376" spans="1:15" ht="12.75" customHeight="1">
      <c r="A376" s="16"/>
      <c r="B376" s="97" t="s">
        <v>157</v>
      </c>
      <c r="C376" s="88"/>
      <c r="D376" s="98"/>
      <c r="E376" s="96"/>
      <c r="F376" s="96"/>
      <c r="G376" s="96"/>
      <c r="H376" s="96"/>
      <c r="I376" s="96"/>
      <c r="J376" s="96"/>
      <c r="K376" s="96"/>
      <c r="L376" s="95"/>
      <c r="M376" s="17"/>
      <c r="N376" s="18"/>
      <c r="O376" s="39"/>
    </row>
    <row r="377" spans="1:15" ht="12.75" customHeight="1">
      <c r="A377" s="16"/>
      <c r="B377" s="105" t="s">
        <v>163</v>
      </c>
      <c r="C377" s="106"/>
      <c r="D377" s="107"/>
      <c r="E377" s="108"/>
      <c r="F377" s="108"/>
      <c r="G377" s="108"/>
      <c r="H377" s="108"/>
      <c r="I377" s="108"/>
      <c r="J377" s="108"/>
      <c r="K377" s="108"/>
      <c r="L377" s="109"/>
      <c r="M377" s="17"/>
      <c r="N377" s="18"/>
      <c r="O377" s="39"/>
    </row>
    <row r="378" spans="1:15" ht="12.75" customHeight="1">
      <c r="A378" s="23"/>
      <c r="B378" s="28">
        <f>SUM(B369:B372)</f>
        <v>348.70000000000005</v>
      </c>
      <c r="C378" s="17">
        <f>SUM(C369:C372)</f>
        <v>347</v>
      </c>
      <c r="D378" s="86">
        <v>343</v>
      </c>
      <c r="E378" s="17">
        <f>SUM(E369:E372)</f>
        <v>344</v>
      </c>
      <c r="F378" s="17">
        <f>SUM(F369:F372)</f>
        <v>345</v>
      </c>
      <c r="G378" s="17">
        <f>SUM(G369:G372)</f>
        <v>349</v>
      </c>
      <c r="H378" s="17">
        <f>SUM(H369:H372)</f>
        <v>337</v>
      </c>
      <c r="I378" s="26">
        <v>340</v>
      </c>
      <c r="J378" s="111">
        <f>SUM(J369:J374)-11</f>
        <v>347</v>
      </c>
      <c r="K378" s="17">
        <f>SUM(K369:K372)</f>
        <v>0</v>
      </c>
      <c r="L378" s="17">
        <f>SUM(L369:L372)</f>
        <v>0</v>
      </c>
      <c r="M378" s="17">
        <f>SUM(C378:L378)</f>
        <v>2752</v>
      </c>
      <c r="N378" s="18"/>
      <c r="O378" s="39"/>
    </row>
    <row r="379" spans="1:15" ht="12.75" customHeight="1">
      <c r="A379" s="23"/>
      <c r="B379" s="28"/>
      <c r="C379" s="17"/>
      <c r="D379" s="35"/>
      <c r="E379" s="35"/>
      <c r="F379" s="35"/>
      <c r="G379" s="35"/>
      <c r="H379" s="35"/>
      <c r="I379" s="35"/>
      <c r="J379" s="35"/>
      <c r="K379" s="35"/>
      <c r="L379" s="17"/>
      <c r="M379" s="17"/>
      <c r="N379" s="18"/>
      <c r="O379" s="39"/>
    </row>
    <row r="380" spans="1:15" ht="12.75" customHeight="1">
      <c r="A380" s="29" t="s">
        <v>18</v>
      </c>
      <c r="B380" s="19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8" t="str">
        <f>IF(COUNT(C380:L380),AVERAGE(C380:L380)," ")</f>
        <v> </v>
      </c>
      <c r="O380" s="39"/>
    </row>
    <row r="381" spans="1:15" ht="12.75" customHeight="1">
      <c r="A381" s="16" t="s">
        <v>130</v>
      </c>
      <c r="B381" s="18">
        <v>92.3</v>
      </c>
      <c r="C381" s="17">
        <v>95</v>
      </c>
      <c r="D381" s="17">
        <v>93</v>
      </c>
      <c r="E381" s="17">
        <v>95</v>
      </c>
      <c r="F381" s="17">
        <v>90</v>
      </c>
      <c r="G381" s="17">
        <v>89</v>
      </c>
      <c r="H381" s="17">
        <v>87</v>
      </c>
      <c r="I381" s="17">
        <v>87</v>
      </c>
      <c r="J381" s="17">
        <v>87</v>
      </c>
      <c r="K381" s="17"/>
      <c r="L381" s="17"/>
      <c r="M381" s="17">
        <f>SUM(C381:L381)</f>
        <v>723</v>
      </c>
      <c r="N381" s="18">
        <f>IF(COUNT(C381:L381),AVERAGE(C381:L381)," ")</f>
        <v>90.375</v>
      </c>
      <c r="O381" s="39"/>
    </row>
    <row r="382" spans="1:15" ht="12.75" customHeight="1">
      <c r="A382" s="16" t="s">
        <v>131</v>
      </c>
      <c r="B382" s="18">
        <v>85.8</v>
      </c>
      <c r="C382" s="17">
        <v>84</v>
      </c>
      <c r="D382" s="17">
        <v>88</v>
      </c>
      <c r="E382" s="5">
        <v>92</v>
      </c>
      <c r="F382" s="5">
        <v>88</v>
      </c>
      <c r="G382" s="17">
        <v>89</v>
      </c>
      <c r="H382" s="17">
        <v>91</v>
      </c>
      <c r="I382" s="17">
        <v>86</v>
      </c>
      <c r="J382" s="17">
        <v>81</v>
      </c>
      <c r="K382" s="17"/>
      <c r="L382" s="17"/>
      <c r="M382" s="17">
        <f>SUM(C382:L382)</f>
        <v>699</v>
      </c>
      <c r="N382" s="18">
        <f>IF(COUNT(C382:L382),AVERAGE(C382:L382)," ")</f>
        <v>87.375</v>
      </c>
      <c r="O382" s="39"/>
    </row>
    <row r="383" spans="1:15" ht="12.75" customHeight="1">
      <c r="A383" s="16" t="s">
        <v>132</v>
      </c>
      <c r="B383" s="18">
        <v>84</v>
      </c>
      <c r="C383" s="17">
        <v>79</v>
      </c>
      <c r="D383" s="26">
        <v>87</v>
      </c>
      <c r="E383" s="26">
        <v>64</v>
      </c>
      <c r="F383" s="26">
        <v>78</v>
      </c>
      <c r="G383" s="26">
        <v>81</v>
      </c>
      <c r="H383" s="26">
        <v>70</v>
      </c>
      <c r="I383" s="99">
        <v>78</v>
      </c>
      <c r="J383" s="26">
        <v>77</v>
      </c>
      <c r="K383" s="26"/>
      <c r="L383" s="26"/>
      <c r="M383" s="17">
        <f>SUM(C383:L383)</f>
        <v>614</v>
      </c>
      <c r="N383" s="18">
        <f>IF(COUNT(C383:L383),AVERAGE(C383:L383)," ")</f>
        <v>76.75</v>
      </c>
      <c r="O383" s="39"/>
    </row>
    <row r="384" spans="1:15" ht="12.75" customHeight="1">
      <c r="A384" s="16" t="s">
        <v>133</v>
      </c>
      <c r="B384" s="34">
        <v>83.7</v>
      </c>
      <c r="C384" s="84">
        <v>76</v>
      </c>
      <c r="D384" s="26">
        <v>80</v>
      </c>
      <c r="E384" s="26">
        <v>78</v>
      </c>
      <c r="F384" s="26">
        <v>74</v>
      </c>
      <c r="G384" s="26">
        <v>73</v>
      </c>
      <c r="H384" s="26">
        <v>79</v>
      </c>
      <c r="I384" s="26">
        <v>84</v>
      </c>
      <c r="J384" s="26">
        <v>88</v>
      </c>
      <c r="K384" s="26"/>
      <c r="L384" s="26"/>
      <c r="M384" s="17">
        <f>SUM(C384:L384)</f>
        <v>632</v>
      </c>
      <c r="N384" s="18">
        <f>IF(COUNT(C384:L384),AVERAGE(C384:L384)," ")</f>
        <v>79</v>
      </c>
      <c r="O384" s="39"/>
    </row>
    <row r="385" spans="1:15" ht="12.75" customHeight="1">
      <c r="A385" s="16"/>
      <c r="B385" s="18">
        <f aca="true" t="shared" si="47" ref="B385:L385">SUM(B381:B384)</f>
        <v>345.8</v>
      </c>
      <c r="C385" s="17">
        <f t="shared" si="47"/>
        <v>334</v>
      </c>
      <c r="D385" s="17">
        <f t="shared" si="47"/>
        <v>348</v>
      </c>
      <c r="E385" s="17">
        <f t="shared" si="47"/>
        <v>329</v>
      </c>
      <c r="F385" s="17">
        <f t="shared" si="47"/>
        <v>330</v>
      </c>
      <c r="G385" s="17">
        <f t="shared" si="47"/>
        <v>332</v>
      </c>
      <c r="H385" s="17">
        <f t="shared" si="47"/>
        <v>327</v>
      </c>
      <c r="I385" s="17">
        <f t="shared" si="47"/>
        <v>335</v>
      </c>
      <c r="J385" s="17">
        <f t="shared" si="47"/>
        <v>333</v>
      </c>
      <c r="K385" s="17">
        <f t="shared" si="47"/>
        <v>0</v>
      </c>
      <c r="L385" s="17">
        <f t="shared" si="47"/>
        <v>0</v>
      </c>
      <c r="M385" s="17">
        <f>SUM(C385:L385)</f>
        <v>2668</v>
      </c>
      <c r="N385" s="18"/>
      <c r="O385" s="39"/>
    </row>
    <row r="386" spans="1:15" ht="12.75" customHeight="1">
      <c r="A386" s="29" t="s">
        <v>129</v>
      </c>
      <c r="B386" s="19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8" t="str">
        <f aca="true" t="shared" si="48" ref="N386:N391">IF(COUNT(C386:L386),AVERAGE(C386:L386)," ")</f>
        <v> </v>
      </c>
      <c r="O386" s="39"/>
    </row>
    <row r="387" spans="1:15" ht="12.75" customHeight="1">
      <c r="A387" s="16" t="s">
        <v>134</v>
      </c>
      <c r="B387" s="18">
        <v>88</v>
      </c>
      <c r="C387" s="17">
        <v>92</v>
      </c>
      <c r="D387" s="17">
        <v>90</v>
      </c>
      <c r="E387" s="17">
        <v>87</v>
      </c>
      <c r="F387" s="17">
        <v>92</v>
      </c>
      <c r="G387" s="17">
        <v>97</v>
      </c>
      <c r="H387" s="17">
        <v>94</v>
      </c>
      <c r="I387" s="17">
        <v>94</v>
      </c>
      <c r="J387" s="17">
        <v>95</v>
      </c>
      <c r="K387" s="17">
        <v>95</v>
      </c>
      <c r="L387" s="17"/>
      <c r="M387" s="17">
        <f aca="true" t="shared" si="49" ref="M387:M393">SUM(C387:L387)</f>
        <v>836</v>
      </c>
      <c r="N387" s="18">
        <f t="shared" si="48"/>
        <v>92.88888888888889</v>
      </c>
      <c r="O387" s="39"/>
    </row>
    <row r="388" spans="1:15" ht="12.75" customHeight="1">
      <c r="A388" s="16" t="s">
        <v>135</v>
      </c>
      <c r="B388" s="18">
        <v>85</v>
      </c>
      <c r="C388" s="17">
        <v>94</v>
      </c>
      <c r="D388" s="17">
        <v>80</v>
      </c>
      <c r="E388" s="17">
        <v>92</v>
      </c>
      <c r="F388" s="17">
        <v>88</v>
      </c>
      <c r="G388" s="17">
        <v>91</v>
      </c>
      <c r="H388" s="17">
        <v>93</v>
      </c>
      <c r="I388" s="17">
        <v>90</v>
      </c>
      <c r="J388" s="17">
        <v>85</v>
      </c>
      <c r="K388" s="17">
        <v>88</v>
      </c>
      <c r="L388" s="17"/>
      <c r="M388" s="17">
        <f t="shared" si="49"/>
        <v>801</v>
      </c>
      <c r="N388" s="18">
        <f t="shared" si="48"/>
        <v>89</v>
      </c>
      <c r="O388" s="39"/>
    </row>
    <row r="389" spans="1:15" ht="12.75" customHeight="1">
      <c r="A389" s="16" t="s">
        <v>136</v>
      </c>
      <c r="B389" s="18">
        <v>83</v>
      </c>
      <c r="C389" s="17">
        <v>85</v>
      </c>
      <c r="D389" s="26">
        <v>86</v>
      </c>
      <c r="E389" s="26">
        <v>93</v>
      </c>
      <c r="F389" s="26">
        <v>81</v>
      </c>
      <c r="G389" s="26">
        <v>88</v>
      </c>
      <c r="H389" s="26">
        <v>87</v>
      </c>
      <c r="I389" s="26">
        <v>87</v>
      </c>
      <c r="J389" s="26">
        <v>86</v>
      </c>
      <c r="K389" s="26">
        <v>93</v>
      </c>
      <c r="L389" s="26"/>
      <c r="M389" s="17">
        <f t="shared" si="49"/>
        <v>786</v>
      </c>
      <c r="N389" s="18">
        <f t="shared" si="48"/>
        <v>87.33333333333333</v>
      </c>
      <c r="O389" s="39"/>
    </row>
    <row r="390" spans="1:15" ht="12.75" customHeight="1">
      <c r="A390" s="16" t="s">
        <v>137</v>
      </c>
      <c r="B390" s="87">
        <v>78</v>
      </c>
      <c r="C390" s="17"/>
      <c r="D390" s="26"/>
      <c r="E390" s="26"/>
      <c r="F390" s="26"/>
      <c r="G390" s="26"/>
      <c r="H390" s="26"/>
      <c r="I390" s="26"/>
      <c r="J390" s="26"/>
      <c r="K390" s="26"/>
      <c r="L390" s="26"/>
      <c r="M390" s="17">
        <f t="shared" si="49"/>
        <v>0</v>
      </c>
      <c r="N390" s="18" t="str">
        <f t="shared" si="48"/>
        <v> </v>
      </c>
      <c r="O390" s="39"/>
    </row>
    <row r="391" spans="1:15" ht="12.75" customHeight="1">
      <c r="A391" s="16" t="s">
        <v>148</v>
      </c>
      <c r="B391" s="87">
        <v>86.7</v>
      </c>
      <c r="C391" s="17">
        <v>89</v>
      </c>
      <c r="D391" s="26"/>
      <c r="E391" s="38">
        <v>89</v>
      </c>
      <c r="F391" s="26">
        <v>84</v>
      </c>
      <c r="G391" s="26">
        <v>88</v>
      </c>
      <c r="H391" s="26">
        <v>91</v>
      </c>
      <c r="I391" s="26">
        <v>91</v>
      </c>
      <c r="J391" s="26">
        <v>83</v>
      </c>
      <c r="K391" s="26">
        <v>93</v>
      </c>
      <c r="L391" s="26"/>
      <c r="M391" s="17">
        <f t="shared" si="49"/>
        <v>708</v>
      </c>
      <c r="N391" s="18">
        <f t="shared" si="48"/>
        <v>88.5</v>
      </c>
      <c r="O391" s="39"/>
    </row>
    <row r="392" spans="1:15" ht="12.75" customHeight="1">
      <c r="A392" s="16" t="s">
        <v>154</v>
      </c>
      <c r="B392" s="87">
        <v>83</v>
      </c>
      <c r="C392" s="17"/>
      <c r="D392" s="26">
        <v>92</v>
      </c>
      <c r="E392" s="26"/>
      <c r="F392" s="26"/>
      <c r="G392" s="26"/>
      <c r="H392" s="26"/>
      <c r="I392" s="26"/>
      <c r="J392" s="26"/>
      <c r="K392" s="26"/>
      <c r="L392" s="26"/>
      <c r="M392" s="17">
        <f t="shared" si="49"/>
        <v>92</v>
      </c>
      <c r="N392" s="18">
        <f>IF(COUNT(C392:L392),AVERAGE(C392:L392)," ")</f>
        <v>92</v>
      </c>
      <c r="O392" s="39"/>
    </row>
    <row r="393" spans="1:15" ht="12.75" customHeight="1">
      <c r="A393" s="6"/>
      <c r="B393" s="18">
        <v>334</v>
      </c>
      <c r="C393" s="86">
        <v>352</v>
      </c>
      <c r="D393" s="92">
        <v>343</v>
      </c>
      <c r="E393" s="86">
        <f>361-8</f>
        <v>353</v>
      </c>
      <c r="F393" s="86">
        <f>345-8</f>
        <v>337</v>
      </c>
      <c r="G393" s="86">
        <f>SUM(G387:G391)-8</f>
        <v>356</v>
      </c>
      <c r="H393" s="86">
        <f>SUM(H387:H391)-8</f>
        <v>357</v>
      </c>
      <c r="I393" s="86">
        <f>SUM(I387:I392)-8</f>
        <v>354</v>
      </c>
      <c r="J393" s="86">
        <f>SUM(J387:J391)-8</f>
        <v>341</v>
      </c>
      <c r="K393" s="86">
        <f>SUM(K387:K391)-8</f>
        <v>361</v>
      </c>
      <c r="L393" s="17">
        <f>SUM(L387:L390)</f>
        <v>0</v>
      </c>
      <c r="M393" s="17">
        <f t="shared" si="49"/>
        <v>3154</v>
      </c>
      <c r="N393" s="18"/>
      <c r="O393" s="39"/>
    </row>
    <row r="394" spans="1:15" ht="12.75" customHeight="1">
      <c r="A394" s="6"/>
      <c r="B394" s="88" t="s">
        <v>152</v>
      </c>
      <c r="C394" s="86"/>
      <c r="D394" s="86"/>
      <c r="E394" s="86"/>
      <c r="F394" s="86"/>
      <c r="G394" s="86"/>
      <c r="H394" s="86"/>
      <c r="I394" s="86"/>
      <c r="J394" s="86"/>
      <c r="K394" s="86"/>
      <c r="L394" s="17"/>
      <c r="M394" s="17"/>
      <c r="N394" s="18"/>
      <c r="O394" s="39"/>
    </row>
    <row r="395" spans="1:15" ht="12.75" customHeight="1">
      <c r="A395" s="6"/>
      <c r="B395" s="91" t="s">
        <v>155</v>
      </c>
      <c r="C395" s="92"/>
      <c r="D395" s="92"/>
      <c r="E395" s="92"/>
      <c r="F395" s="92"/>
      <c r="G395" s="92"/>
      <c r="H395" s="92"/>
      <c r="I395" s="92"/>
      <c r="J395" s="92"/>
      <c r="K395" s="92"/>
      <c r="L395" s="17"/>
      <c r="M395" s="17"/>
      <c r="N395" s="18"/>
      <c r="O395" s="39"/>
    </row>
    <row r="396" spans="1:15" ht="12.75" customHeight="1">
      <c r="A396" s="6"/>
      <c r="B396" s="40"/>
      <c r="C396" s="35"/>
      <c r="D396" s="35"/>
      <c r="E396" s="35"/>
      <c r="F396" s="35"/>
      <c r="G396" s="35"/>
      <c r="H396" s="35"/>
      <c r="I396" s="35"/>
      <c r="J396" s="35"/>
      <c r="K396" s="35"/>
      <c r="L396" s="17"/>
      <c r="M396" s="17"/>
      <c r="N396" s="18"/>
      <c r="O396" s="39"/>
    </row>
    <row r="397" spans="1:15" ht="12.75" customHeight="1">
      <c r="A397" s="6"/>
      <c r="B397" s="17"/>
      <c r="C397" s="17"/>
      <c r="D397" s="22" t="s">
        <v>7</v>
      </c>
      <c r="E397" s="19" t="s">
        <v>8</v>
      </c>
      <c r="F397" s="19" t="s">
        <v>9</v>
      </c>
      <c r="G397" s="19" t="s">
        <v>10</v>
      </c>
      <c r="H397" s="19" t="s">
        <v>11</v>
      </c>
      <c r="I397" s="19" t="s">
        <v>12</v>
      </c>
      <c r="J397" s="17"/>
      <c r="K397" s="17"/>
      <c r="L397" s="17"/>
      <c r="M397" s="17"/>
      <c r="N397" s="18" t="str">
        <f>IF(COUNT(C397:L397),AVERAGE(C397:L397)," ")</f>
        <v> </v>
      </c>
      <c r="O397" s="39"/>
    </row>
    <row r="398" spans="1:15" ht="12.75" customHeight="1">
      <c r="A398" s="15" t="str">
        <f>+A386</f>
        <v>City of Truro F</v>
      </c>
      <c r="B398" s="17"/>
      <c r="C398" s="17"/>
      <c r="D398" s="26">
        <f>+J354</f>
        <v>8</v>
      </c>
      <c r="E398" s="26">
        <v>5</v>
      </c>
      <c r="F398" s="26">
        <v>1</v>
      </c>
      <c r="G398" s="26">
        <v>2</v>
      </c>
      <c r="H398" s="26">
        <f>+E398*2+F398</f>
        <v>11</v>
      </c>
      <c r="I398" s="26">
        <f>+M393</f>
        <v>3154</v>
      </c>
      <c r="J398" s="17"/>
      <c r="K398" s="17"/>
      <c r="L398" s="17"/>
      <c r="M398" s="17"/>
      <c r="N398" s="18"/>
      <c r="O398" s="39"/>
    </row>
    <row r="399" spans="1:15" ht="12.75" customHeight="1">
      <c r="A399" s="15" t="str">
        <f>+A361</f>
        <v>Helston C</v>
      </c>
      <c r="B399" s="17"/>
      <c r="C399" s="17"/>
      <c r="D399" s="26">
        <f>+J354</f>
        <v>8</v>
      </c>
      <c r="E399" s="26">
        <v>5</v>
      </c>
      <c r="F399" s="26">
        <v>0</v>
      </c>
      <c r="G399" s="26">
        <v>3</v>
      </c>
      <c r="H399" s="26">
        <f>+E399*2+F399</f>
        <v>10</v>
      </c>
      <c r="I399" s="26">
        <f>+M367</f>
        <v>2775</v>
      </c>
      <c r="J399" s="17"/>
      <c r="K399" s="17"/>
      <c r="L399" s="17"/>
      <c r="M399" s="17"/>
      <c r="N399" s="18"/>
      <c r="O399" s="39"/>
    </row>
    <row r="400" spans="1:15" ht="12.75" customHeight="1">
      <c r="A400" s="15" t="str">
        <f>+A368</f>
        <v>Holmans B</v>
      </c>
      <c r="B400" s="17"/>
      <c r="C400" s="17"/>
      <c r="D400" s="26">
        <f>+J354</f>
        <v>8</v>
      </c>
      <c r="E400" s="26">
        <v>4</v>
      </c>
      <c r="F400" s="26">
        <v>1</v>
      </c>
      <c r="G400" s="26">
        <v>3</v>
      </c>
      <c r="H400" s="26">
        <f>+E400*2+F400</f>
        <v>9</v>
      </c>
      <c r="I400" s="26">
        <f>+M378</f>
        <v>2752</v>
      </c>
      <c r="K400" s="17"/>
      <c r="L400" s="17"/>
      <c r="M400" s="17"/>
      <c r="N400" s="18"/>
      <c r="O400" s="39"/>
    </row>
    <row r="401" spans="1:15" ht="12.75" customHeight="1">
      <c r="A401" s="15" t="str">
        <f>+A380</f>
        <v>Launceston</v>
      </c>
      <c r="B401" s="17"/>
      <c r="C401" s="17"/>
      <c r="D401" s="26">
        <f>+J354</f>
        <v>8</v>
      </c>
      <c r="E401" s="26">
        <v>1</v>
      </c>
      <c r="F401" s="26">
        <v>0</v>
      </c>
      <c r="G401" s="26">
        <v>7</v>
      </c>
      <c r="H401" s="26">
        <f>+E401*2+F401</f>
        <v>2</v>
      </c>
      <c r="I401" s="26">
        <f>+M385</f>
        <v>2668</v>
      </c>
      <c r="J401" s="17"/>
      <c r="K401" s="17"/>
      <c r="L401" s="17"/>
      <c r="M401" s="17"/>
      <c r="N401" s="18"/>
      <c r="O401" s="39"/>
    </row>
    <row r="402" spans="1:15" ht="12.75" customHeight="1">
      <c r="A402" s="71"/>
      <c r="B402" s="35"/>
      <c r="C402" s="35"/>
      <c r="D402" s="38"/>
      <c r="E402" s="38"/>
      <c r="F402" s="38"/>
      <c r="G402" s="38"/>
      <c r="H402" s="38"/>
      <c r="I402" s="38"/>
      <c r="J402" s="35"/>
      <c r="K402" s="35"/>
      <c r="L402" s="35"/>
      <c r="M402" s="35"/>
      <c r="N402" s="36"/>
      <c r="O402" s="39"/>
    </row>
    <row r="403" spans="1:15" ht="12.75" customHeight="1">
      <c r="A403" s="59"/>
      <c r="B403" s="35"/>
      <c r="C403" s="35"/>
      <c r="D403" s="70"/>
      <c r="E403" s="44"/>
      <c r="F403" s="44"/>
      <c r="G403" s="44"/>
      <c r="H403" s="44"/>
      <c r="I403" s="44"/>
      <c r="J403" s="35"/>
      <c r="K403" s="35"/>
      <c r="L403" s="35"/>
      <c r="M403" s="35"/>
      <c r="N403" s="36"/>
      <c r="O403" s="39"/>
    </row>
    <row r="404" spans="1:15" ht="12.75" customHeight="1">
      <c r="A404" s="8"/>
      <c r="B404" s="8"/>
      <c r="E404" s="48" t="s">
        <v>5</v>
      </c>
      <c r="O404" s="39"/>
    </row>
    <row r="405" spans="1:15" ht="12.75" customHeight="1">
      <c r="A405" s="8"/>
      <c r="B405" s="8"/>
      <c r="F405" s="48" t="s">
        <v>6</v>
      </c>
      <c r="O405" s="39"/>
    </row>
    <row r="406" spans="5:16" ht="12.75" customHeight="1">
      <c r="E406" s="1"/>
      <c r="G406" s="48" t="s">
        <v>4</v>
      </c>
      <c r="O406" s="39"/>
      <c r="P406" s="10"/>
    </row>
    <row r="407" spans="1:15" ht="12.75" customHeight="1">
      <c r="A407" s="85" t="s">
        <v>147</v>
      </c>
      <c r="G407" s="48" t="s">
        <v>38</v>
      </c>
      <c r="O407" s="39"/>
    </row>
    <row r="408" spans="1:15" ht="12.75" customHeight="1">
      <c r="A408" s="100" t="s">
        <v>160</v>
      </c>
      <c r="F408" s="48" t="s">
        <v>22</v>
      </c>
      <c r="J408" s="13">
        <v>9</v>
      </c>
      <c r="O408" s="39"/>
    </row>
    <row r="409" spans="4:15" ht="12.75" customHeight="1">
      <c r="D409" s="4"/>
      <c r="E409" s="4"/>
      <c r="F409" s="2"/>
      <c r="O409" s="39"/>
    </row>
    <row r="410" spans="1:15" ht="12.75" customHeight="1">
      <c r="A410" s="2"/>
      <c r="B410" s="2" t="str">
        <f>+A415</f>
        <v>Helston C</v>
      </c>
      <c r="C410" s="9"/>
      <c r="D410" s="4"/>
      <c r="E410" s="4"/>
      <c r="F410" s="13">
        <f>+K421</f>
        <v>338</v>
      </c>
      <c r="H410" s="48" t="s">
        <v>151</v>
      </c>
      <c r="J410" s="2" t="str">
        <f>+A422</f>
        <v>Holmans B</v>
      </c>
      <c r="K410" s="11"/>
      <c r="L410" s="7"/>
      <c r="M410" s="7"/>
      <c r="N410" s="13">
        <f>+K432</f>
        <v>347</v>
      </c>
      <c r="O410" s="39"/>
    </row>
    <row r="411" spans="1:15" ht="12.75" customHeight="1">
      <c r="A411" s="2"/>
      <c r="B411" s="2"/>
      <c r="C411" s="10"/>
      <c r="D411" s="4"/>
      <c r="E411" s="4"/>
      <c r="F411" s="2"/>
      <c r="H411" s="10"/>
      <c r="I411" s="2"/>
      <c r="J411" s="2"/>
      <c r="L411" s="2"/>
      <c r="M411" s="2"/>
      <c r="N411" s="2"/>
      <c r="O411" s="39"/>
    </row>
    <row r="412" spans="1:15" ht="12.75" customHeight="1">
      <c r="A412" s="6"/>
      <c r="B412" s="10" t="str">
        <f>+A434</f>
        <v>Launceston</v>
      </c>
      <c r="D412" s="5"/>
      <c r="E412" s="5"/>
      <c r="F412" s="13">
        <f>+K439</f>
        <v>340</v>
      </c>
      <c r="H412" s="48" t="s">
        <v>151</v>
      </c>
      <c r="J412" s="2" t="str">
        <f>+A440</f>
        <v>City of Truro F</v>
      </c>
      <c r="L412" s="2"/>
      <c r="M412" s="2"/>
      <c r="N412" s="13">
        <f>+K447</f>
        <v>361</v>
      </c>
      <c r="O412" s="39"/>
    </row>
    <row r="413" spans="1:15" ht="12.75" customHeight="1">
      <c r="A413" s="6"/>
      <c r="B413" s="6"/>
      <c r="C413" s="11"/>
      <c r="D413" s="7"/>
      <c r="E413" s="7"/>
      <c r="F413" s="5"/>
      <c r="G413" s="5"/>
      <c r="H413" s="12"/>
      <c r="I413" s="5"/>
      <c r="J413" s="5"/>
      <c r="K413" s="5"/>
      <c r="L413" s="5"/>
      <c r="M413" s="5"/>
      <c r="N413" s="5"/>
      <c r="O413" s="39"/>
    </row>
    <row r="414" spans="1:15" ht="12.75" customHeight="1">
      <c r="A414" s="6"/>
      <c r="B414" s="4" t="s">
        <v>1</v>
      </c>
      <c r="C414" s="10" t="s">
        <v>3</v>
      </c>
      <c r="D414" s="7"/>
      <c r="E414" s="7"/>
      <c r="F414" s="5"/>
      <c r="G414" s="5"/>
      <c r="H414" s="12"/>
      <c r="I414" s="5"/>
      <c r="J414" s="5"/>
      <c r="K414" s="5"/>
      <c r="L414" s="5"/>
      <c r="M414" s="5"/>
      <c r="N414" s="5"/>
      <c r="O414" s="39"/>
    </row>
    <row r="415" spans="1:15" ht="12.75" customHeight="1">
      <c r="A415" s="3" t="s">
        <v>19</v>
      </c>
      <c r="B415" s="4" t="s">
        <v>0</v>
      </c>
      <c r="C415" s="7">
        <v>1</v>
      </c>
      <c r="D415" s="7">
        <v>2</v>
      </c>
      <c r="E415" s="7">
        <v>3</v>
      </c>
      <c r="F415" s="7">
        <v>4</v>
      </c>
      <c r="G415" s="7">
        <v>5</v>
      </c>
      <c r="H415" s="7">
        <v>6</v>
      </c>
      <c r="I415" s="7">
        <v>7</v>
      </c>
      <c r="J415" s="7">
        <v>8</v>
      </c>
      <c r="K415" s="7">
        <v>9</v>
      </c>
      <c r="L415" s="7">
        <v>10</v>
      </c>
      <c r="M415" s="14" t="s">
        <v>2</v>
      </c>
      <c r="N415" s="14" t="s">
        <v>0</v>
      </c>
      <c r="O415" s="39"/>
    </row>
    <row r="416" spans="1:15" ht="12.75" customHeight="1">
      <c r="A416" s="16" t="s">
        <v>142</v>
      </c>
      <c r="B416" s="35">
        <v>90.8</v>
      </c>
      <c r="C416" s="17">
        <v>94</v>
      </c>
      <c r="D416" s="93">
        <v>94</v>
      </c>
      <c r="E416" s="17">
        <v>91</v>
      </c>
      <c r="F416" s="17">
        <v>94</v>
      </c>
      <c r="G416" s="17">
        <v>92</v>
      </c>
      <c r="H416" s="17">
        <v>96</v>
      </c>
      <c r="I416" s="17">
        <v>91</v>
      </c>
      <c r="J416" s="17">
        <v>93</v>
      </c>
      <c r="K416" s="17">
        <v>95</v>
      </c>
      <c r="L416" s="17"/>
      <c r="M416" s="17">
        <f>SUM(C416:L416)</f>
        <v>840</v>
      </c>
      <c r="N416" s="18">
        <f>IF(COUNT(C416:L416),AVERAGE(C416:L416)," ")</f>
        <v>93.33333333333333</v>
      </c>
      <c r="O416" s="39"/>
    </row>
    <row r="417" spans="1:15" ht="12.75" customHeight="1">
      <c r="A417" s="16" t="s">
        <v>143</v>
      </c>
      <c r="B417" s="18">
        <v>90.6</v>
      </c>
      <c r="C417" s="17">
        <v>88</v>
      </c>
      <c r="D417" s="17">
        <v>72</v>
      </c>
      <c r="E417" s="17">
        <v>88</v>
      </c>
      <c r="F417" s="17">
        <v>83</v>
      </c>
      <c r="G417" s="17">
        <v>84</v>
      </c>
      <c r="H417" s="17">
        <v>93</v>
      </c>
      <c r="I417" s="17">
        <v>88</v>
      </c>
      <c r="J417" s="17">
        <v>79</v>
      </c>
      <c r="K417" s="17">
        <v>88</v>
      </c>
      <c r="L417" s="17"/>
      <c r="M417" s="17">
        <f>SUM(C417:L417)</f>
        <v>763</v>
      </c>
      <c r="N417" s="18">
        <f>IF(COUNT(C417:L417),AVERAGE(C417:L417)," ")</f>
        <v>84.77777777777777</v>
      </c>
      <c r="O417" s="39"/>
    </row>
    <row r="418" spans="1:15" ht="12.75" customHeight="1">
      <c r="A418" s="16" t="s">
        <v>144</v>
      </c>
      <c r="B418" s="36">
        <v>87.6</v>
      </c>
      <c r="C418" s="17">
        <v>83</v>
      </c>
      <c r="D418" s="26">
        <v>89</v>
      </c>
      <c r="E418" s="26">
        <v>95</v>
      </c>
      <c r="F418" s="26">
        <v>85</v>
      </c>
      <c r="G418" s="101">
        <v>85</v>
      </c>
      <c r="H418" s="26">
        <v>91</v>
      </c>
      <c r="I418" s="26">
        <v>82</v>
      </c>
      <c r="J418" s="26"/>
      <c r="K418" s="26">
        <v>79</v>
      </c>
      <c r="L418" s="26"/>
      <c r="M418" s="17">
        <f>SUM(C418:L418)</f>
        <v>689</v>
      </c>
      <c r="N418" s="18">
        <f>IF(COUNT(C418:L418),AVERAGE(C418:L418)," ")</f>
        <v>86.125</v>
      </c>
      <c r="O418" s="39"/>
    </row>
    <row r="419" spans="1:15" ht="12.75" customHeight="1">
      <c r="A419" s="16" t="s">
        <v>145</v>
      </c>
      <c r="B419" s="31">
        <v>84.9</v>
      </c>
      <c r="C419" s="17">
        <v>65</v>
      </c>
      <c r="D419" s="26">
        <v>84</v>
      </c>
      <c r="E419" s="26">
        <v>79</v>
      </c>
      <c r="F419" s="26">
        <v>79</v>
      </c>
      <c r="G419" s="26">
        <v>82</v>
      </c>
      <c r="H419" s="26">
        <v>89</v>
      </c>
      <c r="I419" s="26">
        <v>90</v>
      </c>
      <c r="J419" s="26">
        <v>88</v>
      </c>
      <c r="K419" s="26">
        <v>76</v>
      </c>
      <c r="L419" s="26"/>
      <c r="M419" s="17">
        <f>SUM(C419:L419)</f>
        <v>732</v>
      </c>
      <c r="N419" s="18">
        <f>IF(COUNT(C419:L419),AVERAGE(C419:L419)," ")</f>
        <v>81.33333333333333</v>
      </c>
      <c r="O419" s="39"/>
    </row>
    <row r="420" spans="1:15" ht="12.75" customHeight="1">
      <c r="A420" s="16" t="s">
        <v>164</v>
      </c>
      <c r="B420" s="31">
        <v>88</v>
      </c>
      <c r="C420" s="17"/>
      <c r="D420" s="26"/>
      <c r="E420" s="26"/>
      <c r="F420" s="26"/>
      <c r="G420" s="26"/>
      <c r="H420" s="26"/>
      <c r="I420" s="26"/>
      <c r="J420" s="26">
        <v>89</v>
      </c>
      <c r="K420" s="26"/>
      <c r="L420" s="26"/>
      <c r="M420" s="17"/>
      <c r="N420" s="18"/>
      <c r="O420" s="39"/>
    </row>
    <row r="421" spans="1:15" ht="12.75" customHeight="1">
      <c r="A421" s="16"/>
      <c r="B421" s="17">
        <f>SUM(B416:B419)</f>
        <v>353.9</v>
      </c>
      <c r="C421" s="17">
        <f aca="true" t="shared" si="50" ref="C421:I421">SUM(C416:C419)</f>
        <v>330</v>
      </c>
      <c r="D421" s="17">
        <f t="shared" si="50"/>
        <v>339</v>
      </c>
      <c r="E421" s="17">
        <f t="shared" si="50"/>
        <v>353</v>
      </c>
      <c r="F421" s="17">
        <f t="shared" si="50"/>
        <v>341</v>
      </c>
      <c r="G421" s="17">
        <f t="shared" si="50"/>
        <v>343</v>
      </c>
      <c r="H421" s="17">
        <f t="shared" si="50"/>
        <v>369</v>
      </c>
      <c r="I421" s="17">
        <f t="shared" si="50"/>
        <v>351</v>
      </c>
      <c r="J421" s="17">
        <f>SUM(J416:J420)</f>
        <v>349</v>
      </c>
      <c r="K421" s="17">
        <f>SUM(K416:K419)</f>
        <v>338</v>
      </c>
      <c r="L421" s="17">
        <f>SUM(L416:L419)</f>
        <v>0</v>
      </c>
      <c r="M421" s="26">
        <f>SUM(C421:L421)</f>
        <v>3113</v>
      </c>
      <c r="N421" s="18"/>
      <c r="O421" s="39"/>
    </row>
    <row r="422" spans="1:15" ht="12.75" customHeight="1">
      <c r="A422" s="29" t="s">
        <v>37</v>
      </c>
      <c r="B422" s="19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8" t="str">
        <f aca="true" t="shared" si="51" ref="N422:N427">IF(COUNT(C422:L422),AVERAGE(C422:L422)," ")</f>
        <v> </v>
      </c>
      <c r="O422" s="39"/>
    </row>
    <row r="423" spans="1:15" ht="12.75" customHeight="1">
      <c r="A423" s="16" t="s">
        <v>138</v>
      </c>
      <c r="B423" s="17">
        <v>91.8</v>
      </c>
      <c r="C423" s="17">
        <v>89</v>
      </c>
      <c r="D423" s="26">
        <v>85</v>
      </c>
      <c r="E423" s="26">
        <v>90</v>
      </c>
      <c r="F423" s="26">
        <v>86</v>
      </c>
      <c r="G423" s="26">
        <v>87</v>
      </c>
      <c r="H423" s="26">
        <v>85</v>
      </c>
      <c r="I423" s="26">
        <v>89</v>
      </c>
      <c r="J423" s="26">
        <v>86</v>
      </c>
      <c r="K423" s="26">
        <v>88</v>
      </c>
      <c r="L423" s="26"/>
      <c r="M423" s="17">
        <f>SUM(C423:L423)</f>
        <v>785</v>
      </c>
      <c r="N423" s="18">
        <f t="shared" si="51"/>
        <v>87.22222222222223</v>
      </c>
      <c r="O423" s="39"/>
    </row>
    <row r="424" spans="1:15" ht="12.75" customHeight="1">
      <c r="A424" s="16" t="s">
        <v>139</v>
      </c>
      <c r="B424" s="18">
        <v>91</v>
      </c>
      <c r="C424" s="17">
        <v>89</v>
      </c>
      <c r="D424" s="26">
        <v>93</v>
      </c>
      <c r="E424" s="26">
        <v>88</v>
      </c>
      <c r="F424" s="26">
        <v>91</v>
      </c>
      <c r="G424" s="26">
        <v>91</v>
      </c>
      <c r="H424" s="26">
        <v>93</v>
      </c>
      <c r="I424" s="26">
        <v>88</v>
      </c>
      <c r="J424" s="26">
        <v>95</v>
      </c>
      <c r="K424" s="26">
        <v>92</v>
      </c>
      <c r="L424" s="26"/>
      <c r="M424" s="17">
        <f>SUM(C424:L424)</f>
        <v>820</v>
      </c>
      <c r="N424" s="18">
        <f t="shared" si="51"/>
        <v>91.11111111111111</v>
      </c>
      <c r="O424" s="39"/>
    </row>
    <row r="425" spans="1:15" ht="12.75" customHeight="1">
      <c r="A425" s="16" t="s">
        <v>140</v>
      </c>
      <c r="B425" s="104">
        <v>87.5</v>
      </c>
      <c r="C425" s="17">
        <v>86</v>
      </c>
      <c r="D425" s="26">
        <v>86</v>
      </c>
      <c r="E425" s="26">
        <v>85</v>
      </c>
      <c r="F425" s="26">
        <v>80</v>
      </c>
      <c r="G425" s="26">
        <v>90</v>
      </c>
      <c r="H425" s="26">
        <v>80</v>
      </c>
      <c r="I425" s="26"/>
      <c r="J425" s="26">
        <v>85</v>
      </c>
      <c r="K425" s="26">
        <v>91</v>
      </c>
      <c r="L425" s="26"/>
      <c r="M425" s="17">
        <f>SUM(C425:L425)</f>
        <v>683</v>
      </c>
      <c r="N425" s="18">
        <f t="shared" si="51"/>
        <v>85.375</v>
      </c>
      <c r="O425" s="39"/>
    </row>
    <row r="426" spans="1:15" ht="12.75" customHeight="1">
      <c r="A426" s="16" t="s">
        <v>141</v>
      </c>
      <c r="B426" s="87">
        <v>78.4</v>
      </c>
      <c r="C426" s="17">
        <v>83</v>
      </c>
      <c r="D426" s="26"/>
      <c r="E426" s="26">
        <v>81</v>
      </c>
      <c r="F426" s="26">
        <v>88</v>
      </c>
      <c r="G426" s="26">
        <v>81</v>
      </c>
      <c r="H426" s="26">
        <v>79</v>
      </c>
      <c r="I426" s="26"/>
      <c r="J426" s="26"/>
      <c r="K426" s="26"/>
      <c r="L426" s="26"/>
      <c r="M426" s="17">
        <f>SUM(C426:L426)</f>
        <v>412</v>
      </c>
      <c r="N426" s="18">
        <f t="shared" si="51"/>
        <v>82.4</v>
      </c>
      <c r="O426" s="39"/>
    </row>
    <row r="427" spans="1:15" ht="12.75" customHeight="1">
      <c r="A427" s="16" t="s">
        <v>156</v>
      </c>
      <c r="B427" s="87">
        <v>88</v>
      </c>
      <c r="C427" s="17"/>
      <c r="D427" s="26">
        <v>89</v>
      </c>
      <c r="E427" s="94"/>
      <c r="F427" s="94"/>
      <c r="G427" s="94"/>
      <c r="H427" s="94"/>
      <c r="I427" s="77">
        <v>87</v>
      </c>
      <c r="J427" s="94"/>
      <c r="K427" s="94"/>
      <c r="L427" s="26"/>
      <c r="M427" s="17">
        <f>SUM(C427:L427)</f>
        <v>176</v>
      </c>
      <c r="N427" s="18">
        <f t="shared" si="51"/>
        <v>88</v>
      </c>
      <c r="O427" s="39"/>
    </row>
    <row r="428" spans="1:15" ht="12.75" customHeight="1">
      <c r="A428" s="16" t="s">
        <v>162</v>
      </c>
      <c r="B428" s="103">
        <v>89.4</v>
      </c>
      <c r="C428" s="17"/>
      <c r="D428" s="26"/>
      <c r="E428" s="94"/>
      <c r="F428" s="94"/>
      <c r="G428" s="94"/>
      <c r="H428" s="94"/>
      <c r="I428" s="77">
        <v>88</v>
      </c>
      <c r="J428" s="47">
        <v>92</v>
      </c>
      <c r="K428" s="47">
        <v>87</v>
      </c>
      <c r="L428" s="26"/>
      <c r="M428" s="17"/>
      <c r="N428" s="18"/>
      <c r="O428" s="39"/>
    </row>
    <row r="429" spans="1:15" ht="12.75" customHeight="1">
      <c r="A429" s="16"/>
      <c r="B429" s="112" t="s">
        <v>165</v>
      </c>
      <c r="C429" s="113"/>
      <c r="D429" s="111"/>
      <c r="E429" s="114"/>
      <c r="F429" s="114"/>
      <c r="G429" s="114"/>
      <c r="H429" s="114"/>
      <c r="I429" s="115"/>
      <c r="J429" s="115"/>
      <c r="K429" s="114"/>
      <c r="L429" s="111"/>
      <c r="M429" s="17"/>
      <c r="N429" s="18"/>
      <c r="O429" s="39"/>
    </row>
    <row r="430" spans="1:15" ht="12.75" customHeight="1">
      <c r="A430" s="16"/>
      <c r="B430" s="97" t="s">
        <v>157</v>
      </c>
      <c r="C430" s="88"/>
      <c r="D430" s="98"/>
      <c r="E430" s="96"/>
      <c r="F430" s="96"/>
      <c r="G430" s="96"/>
      <c r="H430" s="96"/>
      <c r="I430" s="96"/>
      <c r="J430" s="96"/>
      <c r="K430" s="96"/>
      <c r="L430" s="95"/>
      <c r="M430" s="17"/>
      <c r="N430" s="18"/>
      <c r="O430" s="39"/>
    </row>
    <row r="431" spans="1:15" ht="12.75" customHeight="1">
      <c r="A431" s="16"/>
      <c r="B431" s="105" t="s">
        <v>163</v>
      </c>
      <c r="C431" s="106"/>
      <c r="D431" s="107"/>
      <c r="E431" s="108"/>
      <c r="F431" s="108"/>
      <c r="G431" s="108"/>
      <c r="H431" s="108"/>
      <c r="I431" s="108"/>
      <c r="J431" s="108"/>
      <c r="K431" s="108"/>
      <c r="L431" s="109"/>
      <c r="M431" s="17"/>
      <c r="N431" s="18"/>
      <c r="O431" s="39"/>
    </row>
    <row r="432" spans="1:15" ht="12.75" customHeight="1">
      <c r="A432" s="23"/>
      <c r="B432" s="28">
        <f>SUM(B423:B426)</f>
        <v>348.70000000000005</v>
      </c>
      <c r="C432" s="17">
        <f>SUM(C423:C426)</f>
        <v>347</v>
      </c>
      <c r="D432" s="86">
        <v>343</v>
      </c>
      <c r="E432" s="17">
        <f>SUM(E423:E426)</f>
        <v>344</v>
      </c>
      <c r="F432" s="17">
        <f>SUM(F423:F426)</f>
        <v>345</v>
      </c>
      <c r="G432" s="17">
        <f>SUM(G423:G426)</f>
        <v>349</v>
      </c>
      <c r="H432" s="17">
        <f>SUM(H423:H426)</f>
        <v>337</v>
      </c>
      <c r="I432" s="26">
        <v>340</v>
      </c>
      <c r="J432" s="111">
        <f>SUM(J423:J428)-11</f>
        <v>347</v>
      </c>
      <c r="K432" s="111">
        <f>SUM(K423:K428)-11</f>
        <v>347</v>
      </c>
      <c r="L432" s="17">
        <f>SUM(L423:L426)</f>
        <v>0</v>
      </c>
      <c r="M432" s="17">
        <f>SUM(C432:L432)</f>
        <v>3099</v>
      </c>
      <c r="N432" s="18"/>
      <c r="O432" s="39"/>
    </row>
    <row r="433" spans="1:15" ht="12.75" customHeight="1">
      <c r="A433" s="23"/>
      <c r="B433" s="28"/>
      <c r="C433" s="17"/>
      <c r="D433" s="35"/>
      <c r="E433" s="35"/>
      <c r="F433" s="35"/>
      <c r="G433" s="35"/>
      <c r="H433" s="35"/>
      <c r="I433" s="35"/>
      <c r="J433" s="35"/>
      <c r="K433" s="35"/>
      <c r="L433" s="17"/>
      <c r="M433" s="17"/>
      <c r="N433" s="18"/>
      <c r="O433" s="39"/>
    </row>
    <row r="434" spans="1:15" ht="12.75" customHeight="1">
      <c r="A434" s="29" t="s">
        <v>18</v>
      </c>
      <c r="B434" s="19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8" t="str">
        <f>IF(COUNT(C434:L434),AVERAGE(C434:L434)," ")</f>
        <v> </v>
      </c>
      <c r="O434" s="39"/>
    </row>
    <row r="435" spans="1:15" ht="12.75" customHeight="1">
      <c r="A435" s="16" t="s">
        <v>130</v>
      </c>
      <c r="B435" s="18">
        <v>92.3</v>
      </c>
      <c r="C435" s="17">
        <v>95</v>
      </c>
      <c r="D435" s="17">
        <v>93</v>
      </c>
      <c r="E435" s="17">
        <v>95</v>
      </c>
      <c r="F435" s="17">
        <v>90</v>
      </c>
      <c r="G435" s="17">
        <v>89</v>
      </c>
      <c r="H435" s="17">
        <v>87</v>
      </c>
      <c r="I435" s="17">
        <v>87</v>
      </c>
      <c r="J435" s="17">
        <v>87</v>
      </c>
      <c r="K435" s="17">
        <v>90</v>
      </c>
      <c r="L435" s="17"/>
      <c r="M435" s="17">
        <f>SUM(C435:L435)</f>
        <v>813</v>
      </c>
      <c r="N435" s="18">
        <f>IF(COUNT(C435:L435),AVERAGE(C435:L435)," ")</f>
        <v>90.33333333333333</v>
      </c>
      <c r="O435" s="39"/>
    </row>
    <row r="436" spans="1:15" ht="12.75" customHeight="1">
      <c r="A436" s="16" t="s">
        <v>131</v>
      </c>
      <c r="B436" s="18">
        <v>85.8</v>
      </c>
      <c r="C436" s="17">
        <v>84</v>
      </c>
      <c r="D436" s="17">
        <v>88</v>
      </c>
      <c r="E436" s="5">
        <v>92</v>
      </c>
      <c r="F436" s="5">
        <v>88</v>
      </c>
      <c r="G436" s="17">
        <v>89</v>
      </c>
      <c r="H436" s="17">
        <v>91</v>
      </c>
      <c r="I436" s="17">
        <v>86</v>
      </c>
      <c r="J436" s="17">
        <v>81</v>
      </c>
      <c r="K436" s="17">
        <v>83</v>
      </c>
      <c r="L436" s="17"/>
      <c r="M436" s="17">
        <f>SUM(C436:L436)</f>
        <v>782</v>
      </c>
      <c r="N436" s="18">
        <f>IF(COUNT(C436:L436),AVERAGE(C436:L436)," ")</f>
        <v>86.88888888888889</v>
      </c>
      <c r="O436" s="39"/>
    </row>
    <row r="437" spans="1:15" ht="12.75" customHeight="1">
      <c r="A437" s="16" t="s">
        <v>132</v>
      </c>
      <c r="B437" s="18">
        <v>84</v>
      </c>
      <c r="C437" s="17">
        <v>79</v>
      </c>
      <c r="D437" s="26">
        <v>87</v>
      </c>
      <c r="E437" s="26">
        <v>64</v>
      </c>
      <c r="F437" s="26">
        <v>78</v>
      </c>
      <c r="G437" s="26">
        <v>81</v>
      </c>
      <c r="H437" s="26">
        <v>70</v>
      </c>
      <c r="I437" s="99">
        <v>78</v>
      </c>
      <c r="J437" s="26">
        <v>77</v>
      </c>
      <c r="K437" s="26">
        <v>83</v>
      </c>
      <c r="L437" s="26"/>
      <c r="M437" s="17">
        <f>SUM(C437:L437)</f>
        <v>697</v>
      </c>
      <c r="N437" s="18">
        <f>IF(COUNT(C437:L437),AVERAGE(C437:L437)," ")</f>
        <v>77.44444444444444</v>
      </c>
      <c r="O437" s="39"/>
    </row>
    <row r="438" spans="1:15" ht="12.75" customHeight="1">
      <c r="A438" s="16" t="s">
        <v>133</v>
      </c>
      <c r="B438" s="34">
        <v>83.7</v>
      </c>
      <c r="C438" s="84">
        <v>76</v>
      </c>
      <c r="D438" s="26">
        <v>80</v>
      </c>
      <c r="E438" s="26">
        <v>78</v>
      </c>
      <c r="F438" s="26">
        <v>74</v>
      </c>
      <c r="G438" s="26">
        <v>73</v>
      </c>
      <c r="H438" s="26">
        <v>79</v>
      </c>
      <c r="I438" s="26">
        <v>84</v>
      </c>
      <c r="J438" s="26">
        <v>88</v>
      </c>
      <c r="K438" s="26">
        <v>84</v>
      </c>
      <c r="L438" s="26"/>
      <c r="M438" s="17">
        <f>SUM(C438:L438)</f>
        <v>716</v>
      </c>
      <c r="N438" s="18">
        <f>IF(COUNT(C438:L438),AVERAGE(C438:L438)," ")</f>
        <v>79.55555555555556</v>
      </c>
      <c r="O438" s="39"/>
    </row>
    <row r="439" spans="1:15" ht="12.75" customHeight="1">
      <c r="A439" s="16"/>
      <c r="B439" s="18">
        <f aca="true" t="shared" si="52" ref="B439:L439">SUM(B435:B438)</f>
        <v>345.8</v>
      </c>
      <c r="C439" s="17">
        <f t="shared" si="52"/>
        <v>334</v>
      </c>
      <c r="D439" s="17">
        <f t="shared" si="52"/>
        <v>348</v>
      </c>
      <c r="E439" s="17">
        <f t="shared" si="52"/>
        <v>329</v>
      </c>
      <c r="F439" s="17">
        <f t="shared" si="52"/>
        <v>330</v>
      </c>
      <c r="G439" s="17">
        <f t="shared" si="52"/>
        <v>332</v>
      </c>
      <c r="H439" s="17">
        <f t="shared" si="52"/>
        <v>327</v>
      </c>
      <c r="I439" s="17">
        <f t="shared" si="52"/>
        <v>335</v>
      </c>
      <c r="J439" s="17">
        <f t="shared" si="52"/>
        <v>333</v>
      </c>
      <c r="K439" s="17">
        <f t="shared" si="52"/>
        <v>340</v>
      </c>
      <c r="L439" s="17">
        <f t="shared" si="52"/>
        <v>0</v>
      </c>
      <c r="M439" s="17">
        <f>SUM(C439:L439)</f>
        <v>3008</v>
      </c>
      <c r="N439" s="18"/>
      <c r="O439" s="39"/>
    </row>
    <row r="440" spans="1:15" ht="12.75" customHeight="1">
      <c r="A440" s="29" t="s">
        <v>129</v>
      </c>
      <c r="B440" s="19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8" t="str">
        <f aca="true" t="shared" si="53" ref="N440:N445">IF(COUNT(C440:L440),AVERAGE(C440:L440)," ")</f>
        <v> </v>
      </c>
      <c r="O440" s="39"/>
    </row>
    <row r="441" spans="1:15" ht="12.75" customHeight="1">
      <c r="A441" s="16" t="s">
        <v>134</v>
      </c>
      <c r="B441" s="18">
        <v>88</v>
      </c>
      <c r="C441" s="17">
        <v>92</v>
      </c>
      <c r="D441" s="17">
        <v>90</v>
      </c>
      <c r="E441" s="17">
        <v>87</v>
      </c>
      <c r="F441" s="17">
        <v>92</v>
      </c>
      <c r="G441" s="17">
        <v>97</v>
      </c>
      <c r="H441" s="17">
        <v>94</v>
      </c>
      <c r="I441" s="17">
        <v>94</v>
      </c>
      <c r="J441" s="17">
        <v>95</v>
      </c>
      <c r="K441" s="17">
        <v>95</v>
      </c>
      <c r="L441" s="17"/>
      <c r="M441" s="17">
        <f aca="true" t="shared" si="54" ref="M441:M447">SUM(C441:L441)</f>
        <v>836</v>
      </c>
      <c r="N441" s="18">
        <f t="shared" si="53"/>
        <v>92.88888888888889</v>
      </c>
      <c r="O441" s="39"/>
    </row>
    <row r="442" spans="1:15" ht="12.75" customHeight="1">
      <c r="A442" s="16" t="s">
        <v>135</v>
      </c>
      <c r="B442" s="18">
        <v>85</v>
      </c>
      <c r="C442" s="17">
        <v>94</v>
      </c>
      <c r="D442" s="17">
        <v>80</v>
      </c>
      <c r="E442" s="17">
        <v>92</v>
      </c>
      <c r="F442" s="17">
        <v>88</v>
      </c>
      <c r="G442" s="17">
        <v>91</v>
      </c>
      <c r="H442" s="17">
        <v>93</v>
      </c>
      <c r="I442" s="17">
        <v>90</v>
      </c>
      <c r="J442" s="17">
        <v>85</v>
      </c>
      <c r="K442" s="17">
        <v>88</v>
      </c>
      <c r="L442" s="17"/>
      <c r="M442" s="17">
        <f t="shared" si="54"/>
        <v>801</v>
      </c>
      <c r="N442" s="18">
        <f t="shared" si="53"/>
        <v>89</v>
      </c>
      <c r="O442" s="39"/>
    </row>
    <row r="443" spans="1:15" ht="12.75" customHeight="1">
      <c r="A443" s="16" t="s">
        <v>136</v>
      </c>
      <c r="B443" s="18">
        <v>83</v>
      </c>
      <c r="C443" s="17">
        <v>85</v>
      </c>
      <c r="D443" s="26">
        <v>86</v>
      </c>
      <c r="E443" s="26">
        <v>93</v>
      </c>
      <c r="F443" s="26">
        <v>81</v>
      </c>
      <c r="G443" s="26">
        <v>88</v>
      </c>
      <c r="H443" s="26">
        <v>87</v>
      </c>
      <c r="I443" s="26">
        <v>87</v>
      </c>
      <c r="J443" s="26">
        <v>86</v>
      </c>
      <c r="K443" s="26">
        <v>93</v>
      </c>
      <c r="L443" s="26"/>
      <c r="M443" s="17">
        <f t="shared" si="54"/>
        <v>786</v>
      </c>
      <c r="N443" s="18">
        <f t="shared" si="53"/>
        <v>87.33333333333333</v>
      </c>
      <c r="O443" s="39"/>
    </row>
    <row r="444" spans="1:15" ht="12.75" customHeight="1">
      <c r="A444" s="16" t="s">
        <v>137</v>
      </c>
      <c r="B444" s="87">
        <v>78</v>
      </c>
      <c r="C444" s="17"/>
      <c r="D444" s="26"/>
      <c r="E444" s="26"/>
      <c r="F444" s="26"/>
      <c r="G444" s="26"/>
      <c r="H444" s="26"/>
      <c r="I444" s="26"/>
      <c r="J444" s="26"/>
      <c r="K444" s="26"/>
      <c r="L444" s="26"/>
      <c r="M444" s="17">
        <f t="shared" si="54"/>
        <v>0</v>
      </c>
      <c r="N444" s="18" t="str">
        <f t="shared" si="53"/>
        <v> </v>
      </c>
      <c r="O444" s="39"/>
    </row>
    <row r="445" spans="1:15" ht="12.75" customHeight="1">
      <c r="A445" s="16" t="s">
        <v>148</v>
      </c>
      <c r="B445" s="87">
        <v>86.7</v>
      </c>
      <c r="C445" s="17">
        <v>89</v>
      </c>
      <c r="D445" s="26"/>
      <c r="E445" s="38">
        <v>89</v>
      </c>
      <c r="F445" s="26">
        <v>84</v>
      </c>
      <c r="G445" s="26">
        <v>88</v>
      </c>
      <c r="H445" s="26">
        <v>91</v>
      </c>
      <c r="I445" s="26">
        <v>91</v>
      </c>
      <c r="J445" s="26">
        <v>83</v>
      </c>
      <c r="K445" s="26">
        <v>93</v>
      </c>
      <c r="L445" s="26"/>
      <c r="M445" s="17">
        <f t="shared" si="54"/>
        <v>708</v>
      </c>
      <c r="N445" s="18">
        <f t="shared" si="53"/>
        <v>88.5</v>
      </c>
      <c r="O445" s="39"/>
    </row>
    <row r="446" spans="1:15" ht="12.75" customHeight="1">
      <c r="A446" s="16" t="s">
        <v>154</v>
      </c>
      <c r="B446" s="87">
        <v>83</v>
      </c>
      <c r="C446" s="17"/>
      <c r="D446" s="26">
        <v>92</v>
      </c>
      <c r="E446" s="26"/>
      <c r="F446" s="26"/>
      <c r="G446" s="26"/>
      <c r="H446" s="26"/>
      <c r="I446" s="26"/>
      <c r="J446" s="26"/>
      <c r="K446" s="26"/>
      <c r="L446" s="26"/>
      <c r="M446" s="17">
        <f t="shared" si="54"/>
        <v>92</v>
      </c>
      <c r="N446" s="18">
        <f>IF(COUNT(C446:L446),AVERAGE(C446:L446)," ")</f>
        <v>92</v>
      </c>
      <c r="O446" s="39"/>
    </row>
    <row r="447" spans="1:15" ht="12.75" customHeight="1">
      <c r="A447" s="6"/>
      <c r="B447" s="18">
        <v>334</v>
      </c>
      <c r="C447" s="86">
        <v>352</v>
      </c>
      <c r="D447" s="92">
        <v>343</v>
      </c>
      <c r="E447" s="86">
        <f>361-8</f>
        <v>353</v>
      </c>
      <c r="F447" s="86">
        <f>345-8</f>
        <v>337</v>
      </c>
      <c r="G447" s="86">
        <f>SUM(G441:G445)-8</f>
        <v>356</v>
      </c>
      <c r="H447" s="86">
        <f>SUM(H441:H445)-8</f>
        <v>357</v>
      </c>
      <c r="I447" s="86">
        <f>SUM(I441:I446)-8</f>
        <v>354</v>
      </c>
      <c r="J447" s="86">
        <f>SUM(J441:J445)-8</f>
        <v>341</v>
      </c>
      <c r="K447" s="86">
        <f>SUM(K441:K445)-8</f>
        <v>361</v>
      </c>
      <c r="L447" s="17">
        <f>SUM(L441:L444)</f>
        <v>0</v>
      </c>
      <c r="M447" s="17">
        <f t="shared" si="54"/>
        <v>3154</v>
      </c>
      <c r="N447" s="18"/>
      <c r="O447" s="39"/>
    </row>
    <row r="448" spans="1:15" ht="12.75" customHeight="1">
      <c r="A448" s="6"/>
      <c r="B448" s="88" t="s">
        <v>152</v>
      </c>
      <c r="C448" s="86"/>
      <c r="D448" s="86"/>
      <c r="E448" s="86"/>
      <c r="F448" s="86"/>
      <c r="G448" s="86"/>
      <c r="H448" s="86"/>
      <c r="I448" s="86"/>
      <c r="J448" s="86"/>
      <c r="K448" s="86"/>
      <c r="L448" s="17"/>
      <c r="M448" s="17"/>
      <c r="N448" s="18"/>
      <c r="O448" s="39"/>
    </row>
    <row r="449" spans="1:15" ht="12.75" customHeight="1">
      <c r="A449" s="6"/>
      <c r="B449" s="91" t="s">
        <v>155</v>
      </c>
      <c r="C449" s="92"/>
      <c r="D449" s="92"/>
      <c r="E449" s="92"/>
      <c r="F449" s="92"/>
      <c r="G449" s="92"/>
      <c r="H449" s="92"/>
      <c r="I449" s="92"/>
      <c r="J449" s="92"/>
      <c r="K449" s="92"/>
      <c r="L449" s="17"/>
      <c r="M449" s="17"/>
      <c r="N449" s="18"/>
      <c r="O449" s="39"/>
    </row>
    <row r="450" spans="1:15" ht="12.75" customHeight="1">
      <c r="A450" s="6"/>
      <c r="B450" s="40"/>
      <c r="C450" s="35"/>
      <c r="D450" s="35"/>
      <c r="E450" s="35"/>
      <c r="F450" s="35"/>
      <c r="G450" s="35"/>
      <c r="H450" s="35"/>
      <c r="I450" s="35"/>
      <c r="J450" s="35"/>
      <c r="K450" s="35"/>
      <c r="L450" s="17"/>
      <c r="M450" s="17"/>
      <c r="N450" s="18"/>
      <c r="O450" s="39"/>
    </row>
    <row r="451" spans="1:15" ht="12.75" customHeight="1">
      <c r="A451" s="6"/>
      <c r="B451" s="17"/>
      <c r="C451" s="17"/>
      <c r="D451" s="22" t="s">
        <v>7</v>
      </c>
      <c r="E451" s="19" t="s">
        <v>8</v>
      </c>
      <c r="F451" s="19" t="s">
        <v>9</v>
      </c>
      <c r="G451" s="19" t="s">
        <v>10</v>
      </c>
      <c r="H451" s="19" t="s">
        <v>11</v>
      </c>
      <c r="I451" s="19" t="s">
        <v>12</v>
      </c>
      <c r="J451" s="17"/>
      <c r="K451" s="17"/>
      <c r="L451" s="17"/>
      <c r="M451" s="17"/>
      <c r="N451" s="18" t="str">
        <f>IF(COUNT(C451:L451),AVERAGE(C451:L451)," ")</f>
        <v> </v>
      </c>
      <c r="O451" s="39"/>
    </row>
    <row r="452" spans="1:15" ht="12.75" customHeight="1">
      <c r="A452" s="15" t="str">
        <f>+A440</f>
        <v>City of Truro F</v>
      </c>
      <c r="B452" s="17"/>
      <c r="C452" s="17"/>
      <c r="D452" s="26">
        <f>+J408</f>
        <v>9</v>
      </c>
      <c r="E452" s="26">
        <v>6</v>
      </c>
      <c r="F452" s="26">
        <v>1</v>
      </c>
      <c r="G452" s="26">
        <v>2</v>
      </c>
      <c r="H452" s="26">
        <f>+E452*2+F452</f>
        <v>13</v>
      </c>
      <c r="I452" s="26">
        <f>+M447</f>
        <v>3154</v>
      </c>
      <c r="J452" s="17"/>
      <c r="K452" s="17"/>
      <c r="L452" s="17"/>
      <c r="M452" s="17"/>
      <c r="N452" s="18"/>
      <c r="O452" s="39"/>
    </row>
    <row r="453" spans="1:15" ht="12.75" customHeight="1">
      <c r="A453" s="15" t="str">
        <f>+A422</f>
        <v>Holmans B</v>
      </c>
      <c r="B453" s="17"/>
      <c r="C453" s="17"/>
      <c r="D453" s="26">
        <f>+J408</f>
        <v>9</v>
      </c>
      <c r="E453" s="26">
        <v>5</v>
      </c>
      <c r="F453" s="26">
        <v>1</v>
      </c>
      <c r="G453" s="26">
        <v>3</v>
      </c>
      <c r="H453" s="26">
        <f>+E453*2+F453</f>
        <v>11</v>
      </c>
      <c r="I453" s="26">
        <f>+M432</f>
        <v>3099</v>
      </c>
      <c r="J453" s="17"/>
      <c r="K453" s="17"/>
      <c r="L453" s="17"/>
      <c r="M453" s="17"/>
      <c r="N453" s="18"/>
      <c r="O453" s="39"/>
    </row>
    <row r="454" spans="1:15" ht="12.75" customHeight="1">
      <c r="A454" s="15" t="str">
        <f>+A415</f>
        <v>Helston C</v>
      </c>
      <c r="B454" s="17"/>
      <c r="C454" s="17"/>
      <c r="D454" s="26">
        <f>+J408</f>
        <v>9</v>
      </c>
      <c r="E454" s="26">
        <v>5</v>
      </c>
      <c r="F454" s="26">
        <v>0</v>
      </c>
      <c r="G454" s="26">
        <v>4</v>
      </c>
      <c r="H454" s="26">
        <f>+E454*2+F454</f>
        <v>10</v>
      </c>
      <c r="I454" s="26">
        <f>+M421</f>
        <v>3113</v>
      </c>
      <c r="K454" s="17"/>
      <c r="L454" s="17"/>
      <c r="M454" s="17"/>
      <c r="N454" s="18"/>
      <c r="O454" s="39"/>
    </row>
    <row r="455" spans="1:15" ht="12.75" customHeight="1">
      <c r="A455" s="15" t="str">
        <f>+A434</f>
        <v>Launceston</v>
      </c>
      <c r="B455" s="17"/>
      <c r="C455" s="17"/>
      <c r="D455" s="26">
        <f>+J408</f>
        <v>9</v>
      </c>
      <c r="E455" s="26">
        <v>1</v>
      </c>
      <c r="F455" s="26">
        <v>0</v>
      </c>
      <c r="G455" s="26">
        <v>8</v>
      </c>
      <c r="H455" s="26">
        <f>+E455*2+F455</f>
        <v>2</v>
      </c>
      <c r="I455" s="26">
        <f>+M439</f>
        <v>3008</v>
      </c>
      <c r="J455" s="17"/>
      <c r="K455" s="17"/>
      <c r="L455" s="17"/>
      <c r="M455" s="17"/>
      <c r="N455" s="18"/>
      <c r="O455" s="39"/>
    </row>
    <row r="456" spans="10:15" ht="12.75" customHeight="1">
      <c r="J456" s="35"/>
      <c r="K456" s="35"/>
      <c r="L456" s="35"/>
      <c r="M456" s="35"/>
      <c r="N456" s="36"/>
      <c r="O456" s="39"/>
    </row>
    <row r="457" spans="1:15" ht="12.75" customHeight="1">
      <c r="A457" s="41"/>
      <c r="B457" s="35"/>
      <c r="C457" s="35"/>
      <c r="D457" s="38"/>
      <c r="E457" s="38"/>
      <c r="F457" s="38"/>
      <c r="G457" s="38"/>
      <c r="H457" s="38"/>
      <c r="I457" s="38"/>
      <c r="J457" s="38"/>
      <c r="K457" s="38"/>
      <c r="L457" s="38"/>
      <c r="M457" s="35"/>
      <c r="N457" s="36"/>
      <c r="O457" s="39"/>
    </row>
    <row r="458" spans="1:15" ht="12.75" customHeight="1">
      <c r="A458" s="8"/>
      <c r="B458" s="8"/>
      <c r="E458" s="48" t="s">
        <v>5</v>
      </c>
      <c r="O458" s="39"/>
    </row>
    <row r="459" spans="1:15" ht="12.75" customHeight="1">
      <c r="A459" s="8"/>
      <c r="B459" s="8"/>
      <c r="F459" s="48" t="s">
        <v>6</v>
      </c>
      <c r="O459" s="39"/>
    </row>
    <row r="460" spans="5:15" ht="12.75" customHeight="1">
      <c r="E460" s="1"/>
      <c r="G460" s="48" t="s">
        <v>4</v>
      </c>
      <c r="O460" s="39"/>
    </row>
    <row r="461" spans="1:15" ht="12.75" customHeight="1">
      <c r="A461" s="85" t="s">
        <v>147</v>
      </c>
      <c r="G461" s="48" t="s">
        <v>38</v>
      </c>
      <c r="O461" s="39"/>
    </row>
    <row r="462" spans="1:15" ht="12.75" customHeight="1">
      <c r="A462" s="100" t="s">
        <v>160</v>
      </c>
      <c r="F462" s="48" t="s">
        <v>22</v>
      </c>
      <c r="J462" s="13">
        <v>10</v>
      </c>
      <c r="O462" s="39"/>
    </row>
    <row r="463" spans="4:15" ht="12.75" customHeight="1">
      <c r="D463" s="4"/>
      <c r="E463" s="4"/>
      <c r="F463" s="2"/>
      <c r="H463" s="10" t="s">
        <v>167</v>
      </c>
      <c r="O463" s="39"/>
    </row>
    <row r="464" spans="1:15" ht="12.75" customHeight="1">
      <c r="A464" s="2"/>
      <c r="B464" s="2" t="str">
        <f>+A470</f>
        <v>Helston C</v>
      </c>
      <c r="C464" s="9"/>
      <c r="D464" s="4"/>
      <c r="E464" s="4"/>
      <c r="F464" s="13">
        <f>+L476</f>
        <v>358</v>
      </c>
      <c r="H464" s="13">
        <v>3</v>
      </c>
      <c r="O464" s="39"/>
    </row>
    <row r="465" spans="1:15" ht="12.75" customHeight="1">
      <c r="A465" s="2"/>
      <c r="B465" s="2" t="str">
        <f>+A477</f>
        <v>Holmans B</v>
      </c>
      <c r="C465" s="11"/>
      <c r="D465" s="7"/>
      <c r="E465" s="7"/>
      <c r="F465" s="13">
        <f>+L487</f>
        <v>347</v>
      </c>
      <c r="H465" s="13">
        <v>2</v>
      </c>
      <c r="I465" s="2"/>
      <c r="J465" s="2"/>
      <c r="L465" s="2"/>
      <c r="M465" s="2"/>
      <c r="N465" s="2"/>
      <c r="O465" s="39"/>
    </row>
    <row r="466" spans="1:8" ht="12.75" customHeight="1">
      <c r="A466" s="6"/>
      <c r="B466" s="2" t="str">
        <f>+A495</f>
        <v>City of Truro F</v>
      </c>
      <c r="D466" s="2"/>
      <c r="E466" s="2"/>
      <c r="F466" s="13">
        <f>+L502</f>
        <v>347</v>
      </c>
      <c r="G466" s="5"/>
      <c r="H466" s="13">
        <v>2</v>
      </c>
    </row>
    <row r="467" spans="1:15" ht="12.75" customHeight="1">
      <c r="A467" s="6"/>
      <c r="B467" s="10" t="str">
        <f>+A489</f>
        <v>Launceston</v>
      </c>
      <c r="D467" s="5"/>
      <c r="E467" s="5"/>
      <c r="F467" s="13">
        <f>+L494</f>
        <v>343</v>
      </c>
      <c r="H467" s="13">
        <v>1</v>
      </c>
      <c r="I467" s="5"/>
      <c r="J467" s="5"/>
      <c r="K467" s="5"/>
      <c r="L467" s="5"/>
      <c r="M467" s="5"/>
      <c r="N467" s="5"/>
      <c r="O467" s="39"/>
    </row>
    <row r="468" spans="1:15" ht="12.75" customHeight="1">
      <c r="A468" s="6"/>
      <c r="B468" s="2"/>
      <c r="D468" s="2"/>
      <c r="E468" s="2"/>
      <c r="F468" s="13"/>
      <c r="G468" s="5"/>
      <c r="H468" s="12"/>
      <c r="I468" s="5"/>
      <c r="J468" s="5"/>
      <c r="K468" s="5"/>
      <c r="L468" s="5"/>
      <c r="M468" s="5"/>
      <c r="N468" s="5"/>
      <c r="O468" s="39"/>
    </row>
    <row r="469" spans="1:15" ht="12.75" customHeight="1">
      <c r="A469" s="6"/>
      <c r="B469" s="4" t="s">
        <v>1</v>
      </c>
      <c r="C469" s="10" t="s">
        <v>3</v>
      </c>
      <c r="D469" s="7"/>
      <c r="E469" s="7"/>
      <c r="F469" s="5"/>
      <c r="G469" s="5"/>
      <c r="H469" s="12"/>
      <c r="I469" s="5"/>
      <c r="J469" s="5"/>
      <c r="K469" s="5"/>
      <c r="L469" s="5"/>
      <c r="M469" s="5"/>
      <c r="N469" s="5"/>
      <c r="O469" s="39"/>
    </row>
    <row r="470" spans="1:15" ht="12.75" customHeight="1">
      <c r="A470" s="3" t="s">
        <v>19</v>
      </c>
      <c r="B470" s="4" t="s">
        <v>0</v>
      </c>
      <c r="C470" s="7">
        <v>1</v>
      </c>
      <c r="D470" s="7">
        <v>2</v>
      </c>
      <c r="E470" s="7">
        <v>3</v>
      </c>
      <c r="F470" s="7">
        <v>4</v>
      </c>
      <c r="G470" s="7">
        <v>5</v>
      </c>
      <c r="H470" s="7">
        <v>6</v>
      </c>
      <c r="I470" s="7">
        <v>7</v>
      </c>
      <c r="J470" s="7">
        <v>8</v>
      </c>
      <c r="K470" s="7">
        <v>9</v>
      </c>
      <c r="L470" s="7">
        <v>10</v>
      </c>
      <c r="M470" s="14" t="s">
        <v>2</v>
      </c>
      <c r="N470" s="14" t="s">
        <v>0</v>
      </c>
      <c r="O470" s="39"/>
    </row>
    <row r="471" spans="1:15" ht="12.75" customHeight="1">
      <c r="A471" s="16" t="s">
        <v>142</v>
      </c>
      <c r="B471" s="35">
        <v>90.8</v>
      </c>
      <c r="C471" s="17">
        <v>94</v>
      </c>
      <c r="D471" s="93">
        <v>94</v>
      </c>
      <c r="E471" s="17">
        <v>91</v>
      </c>
      <c r="F471" s="17">
        <v>94</v>
      </c>
      <c r="G471" s="17">
        <v>92</v>
      </c>
      <c r="H471" s="17">
        <v>96</v>
      </c>
      <c r="I471" s="17">
        <v>91</v>
      </c>
      <c r="J471" s="17">
        <v>93</v>
      </c>
      <c r="K471" s="17">
        <v>95</v>
      </c>
      <c r="L471" s="17">
        <v>94</v>
      </c>
      <c r="M471" s="17">
        <f>SUM(C471:L471)</f>
        <v>934</v>
      </c>
      <c r="N471" s="18">
        <f>IF(COUNT(C471:L471),AVERAGE(C471:L471)," ")</f>
        <v>93.4</v>
      </c>
      <c r="O471" s="39"/>
    </row>
    <row r="472" spans="1:15" ht="12.75" customHeight="1">
      <c r="A472" s="16" t="s">
        <v>143</v>
      </c>
      <c r="B472" s="18">
        <v>90.6</v>
      </c>
      <c r="C472" s="17">
        <v>88</v>
      </c>
      <c r="D472" s="17">
        <v>72</v>
      </c>
      <c r="E472" s="17">
        <v>88</v>
      </c>
      <c r="F472" s="17">
        <v>83</v>
      </c>
      <c r="G472" s="17">
        <v>84</v>
      </c>
      <c r="H472" s="17">
        <v>93</v>
      </c>
      <c r="I472" s="17">
        <v>88</v>
      </c>
      <c r="J472" s="17">
        <v>79</v>
      </c>
      <c r="K472" s="17">
        <v>88</v>
      </c>
      <c r="L472" s="17">
        <v>89</v>
      </c>
      <c r="M472" s="17">
        <f>SUM(C472:L472)</f>
        <v>852</v>
      </c>
      <c r="N472" s="18">
        <f>IF(COUNT(C472:L472),AVERAGE(C472:L472)," ")</f>
        <v>85.2</v>
      </c>
      <c r="O472" s="39"/>
    </row>
    <row r="473" spans="1:15" ht="12.75" customHeight="1">
      <c r="A473" s="16" t="s">
        <v>144</v>
      </c>
      <c r="B473" s="36">
        <v>87.6</v>
      </c>
      <c r="C473" s="17">
        <v>83</v>
      </c>
      <c r="D473" s="26">
        <v>89</v>
      </c>
      <c r="E473" s="26">
        <v>95</v>
      </c>
      <c r="F473" s="26">
        <v>85</v>
      </c>
      <c r="G473" s="101">
        <v>85</v>
      </c>
      <c r="H473" s="26">
        <v>91</v>
      </c>
      <c r="I473" s="26">
        <v>82</v>
      </c>
      <c r="J473" s="26"/>
      <c r="K473" s="26">
        <v>79</v>
      </c>
      <c r="L473" s="26">
        <v>91</v>
      </c>
      <c r="M473" s="17">
        <f>SUM(C473:L473)</f>
        <v>780</v>
      </c>
      <c r="N473" s="18">
        <f>IF(COUNT(C473:L473),AVERAGE(C473:L473)," ")</f>
        <v>86.66666666666667</v>
      </c>
      <c r="O473" s="39"/>
    </row>
    <row r="474" spans="1:15" ht="12.75" customHeight="1">
      <c r="A474" s="16" t="s">
        <v>145</v>
      </c>
      <c r="B474" s="31">
        <v>84.9</v>
      </c>
      <c r="C474" s="17">
        <v>65</v>
      </c>
      <c r="D474" s="26">
        <v>84</v>
      </c>
      <c r="E474" s="26">
        <v>79</v>
      </c>
      <c r="F474" s="26">
        <v>79</v>
      </c>
      <c r="G474" s="26">
        <v>82</v>
      </c>
      <c r="H474" s="26">
        <v>89</v>
      </c>
      <c r="I474" s="26">
        <v>90</v>
      </c>
      <c r="J474" s="26">
        <v>88</v>
      </c>
      <c r="K474" s="26">
        <v>76</v>
      </c>
      <c r="L474" s="26">
        <v>84</v>
      </c>
      <c r="M474" s="17">
        <f>SUM(C474:L474)</f>
        <v>816</v>
      </c>
      <c r="N474" s="18">
        <f>IF(COUNT(C474:L474),AVERAGE(C474:L474)," ")</f>
        <v>81.6</v>
      </c>
      <c r="O474" s="39"/>
    </row>
    <row r="475" spans="1:15" ht="12.75" customHeight="1">
      <c r="A475" s="16" t="s">
        <v>164</v>
      </c>
      <c r="B475" s="31">
        <v>88</v>
      </c>
      <c r="C475" s="17"/>
      <c r="D475" s="26"/>
      <c r="E475" s="26"/>
      <c r="F475" s="26"/>
      <c r="G475" s="26"/>
      <c r="H475" s="26"/>
      <c r="I475" s="26"/>
      <c r="J475" s="26">
        <v>89</v>
      </c>
      <c r="K475" s="26"/>
      <c r="L475" s="26"/>
      <c r="M475" s="17"/>
      <c r="N475" s="18"/>
      <c r="O475" s="39"/>
    </row>
    <row r="476" spans="1:15" ht="12.75" customHeight="1">
      <c r="A476" s="16"/>
      <c r="B476" s="17">
        <f>SUM(B471:B474)</f>
        <v>353.9</v>
      </c>
      <c r="C476" s="17">
        <f aca="true" t="shared" si="55" ref="C476:I476">SUM(C471:C474)</f>
        <v>330</v>
      </c>
      <c r="D476" s="17">
        <f t="shared" si="55"/>
        <v>339</v>
      </c>
      <c r="E476" s="17">
        <f t="shared" si="55"/>
        <v>353</v>
      </c>
      <c r="F476" s="17">
        <f t="shared" si="55"/>
        <v>341</v>
      </c>
      <c r="G476" s="17">
        <f t="shared" si="55"/>
        <v>343</v>
      </c>
      <c r="H476" s="17">
        <f t="shared" si="55"/>
        <v>369</v>
      </c>
      <c r="I476" s="17">
        <f t="shared" si="55"/>
        <v>351</v>
      </c>
      <c r="J476" s="17">
        <f>SUM(J471:J475)</f>
        <v>349</v>
      </c>
      <c r="K476" s="17">
        <f>SUM(K471:K474)</f>
        <v>338</v>
      </c>
      <c r="L476" s="17">
        <f>SUM(L471:L474)</f>
        <v>358</v>
      </c>
      <c r="M476" s="26">
        <f>SUM(C476:L476)</f>
        <v>3471</v>
      </c>
      <c r="N476" s="18"/>
      <c r="O476" s="39"/>
    </row>
    <row r="477" spans="1:15" ht="12.75" customHeight="1">
      <c r="A477" s="29" t="s">
        <v>37</v>
      </c>
      <c r="B477" s="19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8" t="str">
        <f aca="true" t="shared" si="56" ref="N477:N482">IF(COUNT(C477:L477),AVERAGE(C477:L477)," ")</f>
        <v> </v>
      </c>
      <c r="O477" s="39"/>
    </row>
    <row r="478" spans="1:15" ht="12.75" customHeight="1">
      <c r="A478" s="16" t="s">
        <v>138</v>
      </c>
      <c r="B478" s="17">
        <v>91.8</v>
      </c>
      <c r="C478" s="17">
        <v>89</v>
      </c>
      <c r="D478" s="26">
        <v>85</v>
      </c>
      <c r="E478" s="26">
        <v>90</v>
      </c>
      <c r="F478" s="26">
        <v>86</v>
      </c>
      <c r="G478" s="26">
        <v>87</v>
      </c>
      <c r="H478" s="26">
        <v>85</v>
      </c>
      <c r="I478" s="26">
        <v>89</v>
      </c>
      <c r="J478" s="26">
        <v>86</v>
      </c>
      <c r="K478" s="26">
        <v>88</v>
      </c>
      <c r="L478" s="26">
        <v>90</v>
      </c>
      <c r="M478" s="17">
        <f aca="true" t="shared" si="57" ref="M478:M483">SUM(C478:L478)</f>
        <v>875</v>
      </c>
      <c r="N478" s="18">
        <f t="shared" si="56"/>
        <v>87.5</v>
      </c>
      <c r="O478" s="39"/>
    </row>
    <row r="479" spans="1:15" ht="12.75" customHeight="1">
      <c r="A479" s="16" t="s">
        <v>139</v>
      </c>
      <c r="B479" s="18">
        <v>91</v>
      </c>
      <c r="C479" s="17">
        <v>89</v>
      </c>
      <c r="D479" s="26">
        <v>93</v>
      </c>
      <c r="E479" s="26">
        <v>88</v>
      </c>
      <c r="F479" s="26">
        <v>91</v>
      </c>
      <c r="G479" s="26">
        <v>91</v>
      </c>
      <c r="H479" s="26">
        <v>93</v>
      </c>
      <c r="I479" s="26">
        <v>88</v>
      </c>
      <c r="J479" s="26">
        <v>95</v>
      </c>
      <c r="K479" s="26">
        <v>92</v>
      </c>
      <c r="L479" s="26">
        <v>95</v>
      </c>
      <c r="M479" s="17">
        <f t="shared" si="57"/>
        <v>915</v>
      </c>
      <c r="N479" s="18">
        <f t="shared" si="56"/>
        <v>91.5</v>
      </c>
      <c r="O479" s="39"/>
    </row>
    <row r="480" spans="1:15" ht="12.75" customHeight="1">
      <c r="A480" s="16" t="s">
        <v>140</v>
      </c>
      <c r="B480" s="104">
        <v>87.5</v>
      </c>
      <c r="C480" s="17">
        <v>86</v>
      </c>
      <c r="D480" s="26">
        <v>86</v>
      </c>
      <c r="E480" s="26">
        <v>85</v>
      </c>
      <c r="F480" s="26">
        <v>80</v>
      </c>
      <c r="G480" s="26">
        <v>90</v>
      </c>
      <c r="H480" s="26">
        <v>80</v>
      </c>
      <c r="I480" s="26"/>
      <c r="J480" s="26">
        <v>85</v>
      </c>
      <c r="K480" s="26">
        <v>91</v>
      </c>
      <c r="L480" s="26">
        <v>86</v>
      </c>
      <c r="M480" s="17">
        <f t="shared" si="57"/>
        <v>769</v>
      </c>
      <c r="N480" s="18">
        <f t="shared" si="56"/>
        <v>85.44444444444444</v>
      </c>
      <c r="O480" s="39"/>
    </row>
    <row r="481" spans="1:15" ht="12.75" customHeight="1">
      <c r="A481" s="16" t="s">
        <v>141</v>
      </c>
      <c r="B481" s="87">
        <v>78.4</v>
      </c>
      <c r="C481" s="17">
        <v>83</v>
      </c>
      <c r="D481" s="26"/>
      <c r="E481" s="26">
        <v>81</v>
      </c>
      <c r="F481" s="26">
        <v>88</v>
      </c>
      <c r="G481" s="26">
        <v>81</v>
      </c>
      <c r="H481" s="26">
        <v>79</v>
      </c>
      <c r="I481" s="26"/>
      <c r="J481" s="26"/>
      <c r="K481" s="26"/>
      <c r="L481" s="26"/>
      <c r="M481" s="17">
        <f t="shared" si="57"/>
        <v>412</v>
      </c>
      <c r="N481" s="18">
        <f t="shared" si="56"/>
        <v>82.4</v>
      </c>
      <c r="O481" s="39"/>
    </row>
    <row r="482" spans="1:15" ht="12.75" customHeight="1">
      <c r="A482" s="16" t="s">
        <v>169</v>
      </c>
      <c r="B482" s="87">
        <v>88</v>
      </c>
      <c r="C482" s="17"/>
      <c r="D482" s="26">
        <v>89</v>
      </c>
      <c r="E482" s="94"/>
      <c r="F482" s="94"/>
      <c r="G482" s="94"/>
      <c r="H482" s="94"/>
      <c r="I482" s="77">
        <v>87</v>
      </c>
      <c r="J482" s="94"/>
      <c r="K482" s="94"/>
      <c r="L482" s="26"/>
      <c r="M482" s="17">
        <f t="shared" si="57"/>
        <v>176</v>
      </c>
      <c r="N482" s="18">
        <f t="shared" si="56"/>
        <v>88</v>
      </c>
      <c r="O482" s="39"/>
    </row>
    <row r="483" spans="1:15" ht="12.75" customHeight="1">
      <c r="A483" s="16" t="s">
        <v>162</v>
      </c>
      <c r="B483" s="103">
        <v>89.4</v>
      </c>
      <c r="C483" s="17"/>
      <c r="D483" s="26"/>
      <c r="E483" s="94"/>
      <c r="F483" s="94"/>
      <c r="G483" s="94"/>
      <c r="H483" s="94"/>
      <c r="I483" s="77">
        <v>88</v>
      </c>
      <c r="J483" s="47">
        <v>92</v>
      </c>
      <c r="K483" s="47">
        <v>87</v>
      </c>
      <c r="L483" s="26">
        <v>87</v>
      </c>
      <c r="M483" s="17">
        <f t="shared" si="57"/>
        <v>354</v>
      </c>
      <c r="N483" s="18">
        <f>IF(COUNT(C483:L483),AVERAGE(C483:L483)," ")</f>
        <v>88.5</v>
      </c>
      <c r="O483" s="39"/>
    </row>
    <row r="484" spans="1:15" ht="12.75" customHeight="1">
      <c r="A484" s="16"/>
      <c r="B484" s="112" t="s">
        <v>165</v>
      </c>
      <c r="C484" s="113"/>
      <c r="D484" s="111"/>
      <c r="E484" s="114"/>
      <c r="F484" s="114"/>
      <c r="G484" s="114"/>
      <c r="H484" s="114"/>
      <c r="I484" s="115"/>
      <c r="J484" s="115"/>
      <c r="K484" s="114"/>
      <c r="L484" s="111"/>
      <c r="M484" s="17"/>
      <c r="N484" s="18"/>
      <c r="O484" s="39"/>
    </row>
    <row r="485" spans="1:15" ht="12.75" customHeight="1">
      <c r="A485" s="16"/>
      <c r="B485" s="97" t="s">
        <v>157</v>
      </c>
      <c r="C485" s="88"/>
      <c r="D485" s="98"/>
      <c r="E485" s="96"/>
      <c r="F485" s="96"/>
      <c r="G485" s="96"/>
      <c r="H485" s="96"/>
      <c r="I485" s="96"/>
      <c r="J485" s="96"/>
      <c r="K485" s="96"/>
      <c r="L485" s="95"/>
      <c r="M485" s="17"/>
      <c r="N485" s="18"/>
      <c r="O485" s="39"/>
    </row>
    <row r="486" spans="1:15" ht="12.75" customHeight="1">
      <c r="A486" s="16"/>
      <c r="B486" s="105" t="s">
        <v>163</v>
      </c>
      <c r="C486" s="106"/>
      <c r="D486" s="107"/>
      <c r="E486" s="108"/>
      <c r="F486" s="108"/>
      <c r="G486" s="108"/>
      <c r="H486" s="108"/>
      <c r="I486" s="108"/>
      <c r="J486" s="108"/>
      <c r="K486" s="108"/>
      <c r="L486" s="109"/>
      <c r="M486" s="17"/>
      <c r="N486" s="18"/>
      <c r="O486" s="39"/>
    </row>
    <row r="487" spans="1:15" ht="12.75" customHeight="1">
      <c r="A487" s="23"/>
      <c r="B487" s="28">
        <f>SUM(B478:B481)</f>
        <v>348.70000000000005</v>
      </c>
      <c r="C487" s="17">
        <f>SUM(C478:C481)</f>
        <v>347</v>
      </c>
      <c r="D487" s="86">
        <v>343</v>
      </c>
      <c r="E487" s="17">
        <f>SUM(E478:E481)</f>
        <v>344</v>
      </c>
      <c r="F487" s="17">
        <f>SUM(F478:F481)</f>
        <v>345</v>
      </c>
      <c r="G487" s="17">
        <f>SUM(G478:G481)</f>
        <v>349</v>
      </c>
      <c r="H487" s="17">
        <f>SUM(H478:H481)</f>
        <v>337</v>
      </c>
      <c r="I487" s="26">
        <v>340</v>
      </c>
      <c r="J487" s="111">
        <f>SUM(J478:J483)-11</f>
        <v>347</v>
      </c>
      <c r="K487" s="111">
        <f>SUM(K478:K483)-11</f>
        <v>347</v>
      </c>
      <c r="L487" s="111">
        <f>SUM(L478:L483)-11</f>
        <v>347</v>
      </c>
      <c r="M487" s="17">
        <f>SUM(C487:L487)</f>
        <v>3446</v>
      </c>
      <c r="N487" s="18"/>
      <c r="O487" s="39"/>
    </row>
    <row r="488" spans="1:15" ht="12.75" customHeight="1">
      <c r="A488" s="23"/>
      <c r="B488" s="28"/>
      <c r="C488" s="17"/>
      <c r="D488" s="35"/>
      <c r="E488" s="35"/>
      <c r="F488" s="35"/>
      <c r="G488" s="35"/>
      <c r="H488" s="35"/>
      <c r="I488" s="35"/>
      <c r="J488" s="35"/>
      <c r="K488" s="35"/>
      <c r="L488" s="17"/>
      <c r="M488" s="17"/>
      <c r="N488" s="18"/>
      <c r="O488" s="39"/>
    </row>
    <row r="489" spans="1:15" ht="12.75" customHeight="1">
      <c r="A489" s="29" t="s">
        <v>18</v>
      </c>
      <c r="B489" s="19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8" t="str">
        <f>IF(COUNT(C489:L489),AVERAGE(C489:L489)," ")</f>
        <v> </v>
      </c>
      <c r="O489" s="39"/>
    </row>
    <row r="490" spans="1:15" ht="12.75" customHeight="1">
      <c r="A490" s="16" t="s">
        <v>130</v>
      </c>
      <c r="B490" s="18">
        <v>92.3</v>
      </c>
      <c r="C490" s="17">
        <v>95</v>
      </c>
      <c r="D490" s="17">
        <v>93</v>
      </c>
      <c r="E490" s="17">
        <v>95</v>
      </c>
      <c r="F490" s="17">
        <v>90</v>
      </c>
      <c r="G490" s="17">
        <v>89</v>
      </c>
      <c r="H490" s="17">
        <v>87</v>
      </c>
      <c r="I490" s="17">
        <v>87</v>
      </c>
      <c r="J490" s="17">
        <v>87</v>
      </c>
      <c r="K490" s="17">
        <v>90</v>
      </c>
      <c r="L490" s="17">
        <v>88</v>
      </c>
      <c r="M490" s="17">
        <f>SUM(C490:L490)</f>
        <v>901</v>
      </c>
      <c r="N490" s="18">
        <f>IF(COUNT(C490:L490),AVERAGE(C490:L490)," ")</f>
        <v>90.1</v>
      </c>
      <c r="O490" s="39"/>
    </row>
    <row r="491" spans="1:15" ht="12.75" customHeight="1">
      <c r="A491" s="16" t="s">
        <v>131</v>
      </c>
      <c r="B491" s="18">
        <v>85.8</v>
      </c>
      <c r="C491" s="17">
        <v>84</v>
      </c>
      <c r="D491" s="17">
        <v>88</v>
      </c>
      <c r="E491" s="5">
        <v>92</v>
      </c>
      <c r="F491" s="5">
        <v>88</v>
      </c>
      <c r="G491" s="17">
        <v>89</v>
      </c>
      <c r="H491" s="17">
        <v>91</v>
      </c>
      <c r="I491" s="17">
        <v>86</v>
      </c>
      <c r="J491" s="17">
        <v>81</v>
      </c>
      <c r="K491" s="17">
        <v>83</v>
      </c>
      <c r="L491" s="17">
        <v>90</v>
      </c>
      <c r="M491" s="17">
        <f>SUM(C491:L491)</f>
        <v>872</v>
      </c>
      <c r="N491" s="18">
        <f>IF(COUNT(C491:L491),AVERAGE(C491:L491)," ")</f>
        <v>87.2</v>
      </c>
      <c r="O491" s="39"/>
    </row>
    <row r="492" spans="1:15" ht="12.75" customHeight="1">
      <c r="A492" s="16" t="s">
        <v>132</v>
      </c>
      <c r="B492" s="18">
        <v>84</v>
      </c>
      <c r="C492" s="17">
        <v>79</v>
      </c>
      <c r="D492" s="26">
        <v>87</v>
      </c>
      <c r="E492" s="26">
        <v>64</v>
      </c>
      <c r="F492" s="26">
        <v>78</v>
      </c>
      <c r="G492" s="26">
        <v>81</v>
      </c>
      <c r="H492" s="26">
        <v>70</v>
      </c>
      <c r="I492" s="99">
        <v>78</v>
      </c>
      <c r="J492" s="26">
        <v>77</v>
      </c>
      <c r="K492" s="26">
        <v>83</v>
      </c>
      <c r="L492" s="26">
        <v>82</v>
      </c>
      <c r="M492" s="17">
        <f>SUM(C492:L492)</f>
        <v>779</v>
      </c>
      <c r="N492" s="18">
        <f>IF(COUNT(C492:L492),AVERAGE(C492:L492)," ")</f>
        <v>77.9</v>
      </c>
      <c r="O492" s="39"/>
    </row>
    <row r="493" spans="1:15" ht="12.75" customHeight="1">
      <c r="A493" s="16" t="s">
        <v>133</v>
      </c>
      <c r="B493" s="34">
        <v>83.7</v>
      </c>
      <c r="C493" s="84">
        <v>76</v>
      </c>
      <c r="D493" s="26">
        <v>80</v>
      </c>
      <c r="E493" s="26">
        <v>78</v>
      </c>
      <c r="F493" s="26">
        <v>74</v>
      </c>
      <c r="G493" s="26">
        <v>73</v>
      </c>
      <c r="H493" s="26">
        <v>79</v>
      </c>
      <c r="I493" s="26">
        <v>84</v>
      </c>
      <c r="J493" s="26">
        <v>88</v>
      </c>
      <c r="K493" s="26">
        <v>84</v>
      </c>
      <c r="L493" s="26">
        <v>83</v>
      </c>
      <c r="M493" s="17">
        <f>SUM(C493:L493)</f>
        <v>799</v>
      </c>
      <c r="N493" s="18">
        <f>IF(COUNT(C493:L493),AVERAGE(C493:L493)," ")</f>
        <v>79.9</v>
      </c>
      <c r="O493" s="39"/>
    </row>
    <row r="494" spans="1:15" ht="12.75" customHeight="1">
      <c r="A494" s="16"/>
      <c r="B494" s="18">
        <f aca="true" t="shared" si="58" ref="B494:L494">SUM(B490:B493)</f>
        <v>345.8</v>
      </c>
      <c r="C494" s="17">
        <f t="shared" si="58"/>
        <v>334</v>
      </c>
      <c r="D494" s="17">
        <f t="shared" si="58"/>
        <v>348</v>
      </c>
      <c r="E494" s="17">
        <f t="shared" si="58"/>
        <v>329</v>
      </c>
      <c r="F494" s="17">
        <f t="shared" si="58"/>
        <v>330</v>
      </c>
      <c r="G494" s="17">
        <f t="shared" si="58"/>
        <v>332</v>
      </c>
      <c r="H494" s="17">
        <f t="shared" si="58"/>
        <v>327</v>
      </c>
      <c r="I494" s="17">
        <f t="shared" si="58"/>
        <v>335</v>
      </c>
      <c r="J494" s="17">
        <f t="shared" si="58"/>
        <v>333</v>
      </c>
      <c r="K494" s="17">
        <f t="shared" si="58"/>
        <v>340</v>
      </c>
      <c r="L494" s="17">
        <f t="shared" si="58"/>
        <v>343</v>
      </c>
      <c r="M494" s="17">
        <f>SUM(C494:L494)</f>
        <v>3351</v>
      </c>
      <c r="N494" s="18"/>
      <c r="O494" s="39"/>
    </row>
    <row r="495" spans="1:15" ht="12.75" customHeight="1">
      <c r="A495" s="29" t="s">
        <v>129</v>
      </c>
      <c r="B495" s="19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8" t="str">
        <f aca="true" t="shared" si="59" ref="N495:N500">IF(COUNT(C495:L495),AVERAGE(C495:L495)," ")</f>
        <v> </v>
      </c>
      <c r="O495" s="39"/>
    </row>
    <row r="496" spans="1:15" ht="12.75" customHeight="1">
      <c r="A496" s="16" t="s">
        <v>134</v>
      </c>
      <c r="B496" s="18">
        <v>88</v>
      </c>
      <c r="C496" s="17">
        <v>92</v>
      </c>
      <c r="D496" s="17">
        <v>90</v>
      </c>
      <c r="E496" s="17">
        <v>87</v>
      </c>
      <c r="F496" s="17">
        <v>92</v>
      </c>
      <c r="G496" s="17">
        <v>97</v>
      </c>
      <c r="H496" s="17">
        <v>94</v>
      </c>
      <c r="I496" s="17">
        <v>94</v>
      </c>
      <c r="J496" s="17">
        <v>95</v>
      </c>
      <c r="K496" s="17">
        <v>95</v>
      </c>
      <c r="L496" s="17">
        <v>99</v>
      </c>
      <c r="M496" s="17">
        <f aca="true" t="shared" si="60" ref="M496:M502">SUM(C496:L496)</f>
        <v>935</v>
      </c>
      <c r="N496" s="18">
        <f t="shared" si="59"/>
        <v>93.5</v>
      </c>
      <c r="O496" s="39"/>
    </row>
    <row r="497" spans="1:15" ht="12.75" customHeight="1">
      <c r="A497" s="16" t="s">
        <v>135</v>
      </c>
      <c r="B497" s="18">
        <v>85</v>
      </c>
      <c r="C497" s="17">
        <v>94</v>
      </c>
      <c r="D497" s="17">
        <v>80</v>
      </c>
      <c r="E497" s="17">
        <v>92</v>
      </c>
      <c r="F497" s="17">
        <v>88</v>
      </c>
      <c r="G497" s="17">
        <v>91</v>
      </c>
      <c r="H497" s="17">
        <v>93</v>
      </c>
      <c r="I497" s="17">
        <v>90</v>
      </c>
      <c r="J497" s="17">
        <v>85</v>
      </c>
      <c r="K497" s="17">
        <v>88</v>
      </c>
      <c r="L497" s="17">
        <v>84</v>
      </c>
      <c r="M497" s="17">
        <f t="shared" si="60"/>
        <v>885</v>
      </c>
      <c r="N497" s="18">
        <f t="shared" si="59"/>
        <v>88.5</v>
      </c>
      <c r="O497" s="39"/>
    </row>
    <row r="498" spans="1:15" ht="12.75" customHeight="1">
      <c r="A498" s="16" t="s">
        <v>136</v>
      </c>
      <c r="B498" s="18">
        <v>83</v>
      </c>
      <c r="C498" s="17">
        <v>85</v>
      </c>
      <c r="D498" s="26">
        <v>86</v>
      </c>
      <c r="E498" s="26">
        <v>93</v>
      </c>
      <c r="F498" s="26">
        <v>81</v>
      </c>
      <c r="G498" s="26">
        <v>88</v>
      </c>
      <c r="H498" s="26">
        <v>87</v>
      </c>
      <c r="I498" s="26">
        <v>87</v>
      </c>
      <c r="J498" s="26">
        <v>86</v>
      </c>
      <c r="K498" s="26">
        <v>93</v>
      </c>
      <c r="L498" s="26">
        <v>87</v>
      </c>
      <c r="M498" s="17">
        <f t="shared" si="60"/>
        <v>873</v>
      </c>
      <c r="N498" s="18">
        <f t="shared" si="59"/>
        <v>87.3</v>
      </c>
      <c r="O498" s="39"/>
    </row>
    <row r="499" spans="1:15" ht="12.75" customHeight="1">
      <c r="A499" s="16" t="s">
        <v>137</v>
      </c>
      <c r="B499" s="87">
        <v>78</v>
      </c>
      <c r="C499" s="17"/>
      <c r="D499" s="26"/>
      <c r="E499" s="26"/>
      <c r="F499" s="26"/>
      <c r="G499" s="26"/>
      <c r="H499" s="26"/>
      <c r="I499" s="26"/>
      <c r="J499" s="26"/>
      <c r="K499" s="26"/>
      <c r="L499" s="26"/>
      <c r="M499" s="17">
        <f t="shared" si="60"/>
        <v>0</v>
      </c>
      <c r="N499" s="18" t="str">
        <f t="shared" si="59"/>
        <v> </v>
      </c>
      <c r="O499" s="39"/>
    </row>
    <row r="500" spans="1:15" ht="12.75" customHeight="1">
      <c r="A500" s="16" t="s">
        <v>148</v>
      </c>
      <c r="B500" s="87">
        <v>86.7</v>
      </c>
      <c r="C500" s="17">
        <v>89</v>
      </c>
      <c r="D500" s="26"/>
      <c r="E500" s="38">
        <v>89</v>
      </c>
      <c r="F500" s="26">
        <v>84</v>
      </c>
      <c r="G500" s="26">
        <v>88</v>
      </c>
      <c r="H500" s="26">
        <v>91</v>
      </c>
      <c r="I500" s="26">
        <v>91</v>
      </c>
      <c r="J500" s="26">
        <v>83</v>
      </c>
      <c r="K500" s="26">
        <v>93</v>
      </c>
      <c r="L500" s="26">
        <v>85</v>
      </c>
      <c r="M500" s="17">
        <f t="shared" si="60"/>
        <v>793</v>
      </c>
      <c r="N500" s="18">
        <f t="shared" si="59"/>
        <v>88.11111111111111</v>
      </c>
      <c r="O500" s="39"/>
    </row>
    <row r="501" spans="1:15" ht="12.75" customHeight="1">
      <c r="A501" s="16" t="s">
        <v>154</v>
      </c>
      <c r="B501" s="87">
        <v>83</v>
      </c>
      <c r="C501" s="17"/>
      <c r="D501" s="26">
        <v>92</v>
      </c>
      <c r="E501" s="26"/>
      <c r="F501" s="26"/>
      <c r="G501" s="26"/>
      <c r="H501" s="26"/>
      <c r="I501" s="26"/>
      <c r="J501" s="26"/>
      <c r="K501" s="26"/>
      <c r="L501" s="26"/>
      <c r="M501" s="17">
        <f t="shared" si="60"/>
        <v>92</v>
      </c>
      <c r="N501" s="18">
        <f>IF(COUNT(C501:L501),AVERAGE(C501:L501)," ")</f>
        <v>92</v>
      </c>
      <c r="O501" s="39"/>
    </row>
    <row r="502" spans="1:15" ht="12.75" customHeight="1">
      <c r="A502" s="6"/>
      <c r="B502" s="18">
        <v>334</v>
      </c>
      <c r="C502" s="86">
        <v>352</v>
      </c>
      <c r="D502" s="92">
        <v>343</v>
      </c>
      <c r="E502" s="86">
        <f>361-8</f>
        <v>353</v>
      </c>
      <c r="F502" s="86">
        <f>345-8</f>
        <v>337</v>
      </c>
      <c r="G502" s="86">
        <f>SUM(G496:G500)-8</f>
        <v>356</v>
      </c>
      <c r="H502" s="86">
        <f>SUM(H496:H500)-8</f>
        <v>357</v>
      </c>
      <c r="I502" s="86">
        <f>SUM(I496:I501)-8</f>
        <v>354</v>
      </c>
      <c r="J502" s="86">
        <f>SUM(J496:J500)-8</f>
        <v>341</v>
      </c>
      <c r="K502" s="86">
        <f>SUM(K496:K500)-8</f>
        <v>361</v>
      </c>
      <c r="L502" s="86">
        <f>SUM(L496:L500)-8</f>
        <v>347</v>
      </c>
      <c r="M502" s="17">
        <f t="shared" si="60"/>
        <v>3501</v>
      </c>
      <c r="N502" s="18"/>
      <c r="O502" s="39"/>
    </row>
    <row r="503" spans="1:15" ht="12.75" customHeight="1">
      <c r="A503" s="6"/>
      <c r="B503" s="88" t="s">
        <v>152</v>
      </c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17"/>
      <c r="N503" s="18"/>
      <c r="O503" s="39"/>
    </row>
    <row r="504" spans="1:15" ht="12.75" customHeight="1">
      <c r="A504" s="6"/>
      <c r="B504" s="91" t="s">
        <v>155</v>
      </c>
      <c r="C504" s="92"/>
      <c r="D504" s="92"/>
      <c r="E504" s="92"/>
      <c r="F504" s="92"/>
      <c r="G504" s="92"/>
      <c r="H504" s="92"/>
      <c r="I504" s="92"/>
      <c r="J504" s="92"/>
      <c r="K504" s="92"/>
      <c r="L504" s="17"/>
      <c r="M504" s="17"/>
      <c r="N504" s="18"/>
      <c r="O504" s="39"/>
    </row>
    <row r="505" spans="1:15" ht="12.75" customHeight="1">
      <c r="A505" s="6"/>
      <c r="B505" s="40"/>
      <c r="C505" s="35"/>
      <c r="D505" s="35"/>
      <c r="E505" s="35"/>
      <c r="F505" s="35"/>
      <c r="G505" s="35"/>
      <c r="H505" s="35"/>
      <c r="I505" s="35"/>
      <c r="J505" s="35"/>
      <c r="K505" s="35"/>
      <c r="L505" s="17"/>
      <c r="M505" s="17"/>
      <c r="N505" s="18"/>
      <c r="O505" s="39"/>
    </row>
    <row r="506" spans="1:15" ht="12.75" customHeight="1">
      <c r="A506" s="6"/>
      <c r="B506" s="17"/>
      <c r="C506" s="17"/>
      <c r="D506" s="22" t="s">
        <v>7</v>
      </c>
      <c r="E506" s="19" t="s">
        <v>8</v>
      </c>
      <c r="F506" s="19" t="s">
        <v>9</v>
      </c>
      <c r="G506" s="19" t="s">
        <v>10</v>
      </c>
      <c r="H506" s="19" t="s">
        <v>11</v>
      </c>
      <c r="I506" s="19" t="s">
        <v>12</v>
      </c>
      <c r="J506" s="17"/>
      <c r="K506" s="17"/>
      <c r="L506" s="17"/>
      <c r="M506" s="17"/>
      <c r="N506" s="18" t="str">
        <f>IF(COUNT(C506:L506),AVERAGE(C506:L506)," ")</f>
        <v> </v>
      </c>
      <c r="O506" s="39"/>
    </row>
    <row r="507" spans="1:15" ht="12.75" customHeight="1">
      <c r="A507" s="15" t="str">
        <f>+A495</f>
        <v>City of Truro F</v>
      </c>
      <c r="B507" s="17"/>
      <c r="C507" s="17"/>
      <c r="D507" s="26">
        <f>+J462</f>
        <v>10</v>
      </c>
      <c r="E507" s="26">
        <v>6</v>
      </c>
      <c r="F507" s="26">
        <v>1</v>
      </c>
      <c r="G507" s="26">
        <v>2</v>
      </c>
      <c r="H507" s="26">
        <v>15</v>
      </c>
      <c r="I507" s="26">
        <f>+M502</f>
        <v>3501</v>
      </c>
      <c r="J507" s="17"/>
      <c r="K507" s="17"/>
      <c r="L507" s="17"/>
      <c r="M507" s="17"/>
      <c r="N507" s="18"/>
      <c r="O507" s="39"/>
    </row>
    <row r="508" spans="1:15" ht="12.75" customHeight="1">
      <c r="A508" s="15" t="str">
        <f>+A470</f>
        <v>Helston C</v>
      </c>
      <c r="B508" s="17"/>
      <c r="C508" s="17"/>
      <c r="D508" s="26">
        <f>+J462</f>
        <v>10</v>
      </c>
      <c r="E508" s="26">
        <v>5</v>
      </c>
      <c r="F508" s="26">
        <v>0</v>
      </c>
      <c r="G508" s="26">
        <v>4</v>
      </c>
      <c r="H508" s="26">
        <v>13</v>
      </c>
      <c r="I508" s="26">
        <f>+M476</f>
        <v>3471</v>
      </c>
      <c r="J508" s="17"/>
      <c r="K508" s="17"/>
      <c r="L508" s="17"/>
      <c r="M508" s="17"/>
      <c r="N508" s="18"/>
      <c r="O508" s="39"/>
    </row>
    <row r="509" spans="1:15" ht="12.75" customHeight="1">
      <c r="A509" s="15" t="str">
        <f>+A477</f>
        <v>Holmans B</v>
      </c>
      <c r="B509" s="17"/>
      <c r="C509" s="17"/>
      <c r="D509" s="26">
        <f>+J462</f>
        <v>10</v>
      </c>
      <c r="E509" s="26">
        <v>5</v>
      </c>
      <c r="F509" s="26">
        <v>1</v>
      </c>
      <c r="G509" s="26">
        <v>3</v>
      </c>
      <c r="H509" s="26">
        <v>13</v>
      </c>
      <c r="I509" s="26">
        <f>+M487</f>
        <v>3446</v>
      </c>
      <c r="K509" s="17"/>
      <c r="L509" s="17"/>
      <c r="M509" s="17"/>
      <c r="N509" s="18"/>
      <c r="O509" s="39"/>
    </row>
    <row r="510" spans="1:15" ht="12.75" customHeight="1">
      <c r="A510" s="15" t="str">
        <f>+A489</f>
        <v>Launceston</v>
      </c>
      <c r="B510" s="17"/>
      <c r="C510" s="17"/>
      <c r="D510" s="26">
        <f>+J462</f>
        <v>10</v>
      </c>
      <c r="E510" s="26">
        <v>1</v>
      </c>
      <c r="F510" s="26">
        <v>0</v>
      </c>
      <c r="G510" s="26">
        <v>8</v>
      </c>
      <c r="H510" s="26">
        <v>3</v>
      </c>
      <c r="I510" s="26">
        <f>+M494</f>
        <v>3351</v>
      </c>
      <c r="J510" s="17"/>
      <c r="K510" s="17"/>
      <c r="L510" s="17"/>
      <c r="M510" s="17"/>
      <c r="N510" s="18"/>
      <c r="O510" s="39"/>
    </row>
    <row r="511" spans="10:15" ht="12.75" customHeight="1">
      <c r="J511" s="39"/>
      <c r="K511" s="39"/>
      <c r="L511" s="39"/>
      <c r="M511" s="39"/>
      <c r="N511" s="39"/>
      <c r="O511" s="39"/>
    </row>
    <row r="512" spans="1:15" ht="12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1:15" ht="12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1:15" ht="12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1:15" ht="12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1:15" ht="12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1:15" ht="12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1:15" ht="12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1:15" ht="12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1:15" ht="12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1:15" ht="12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1:15" ht="12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1:15" ht="12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1:15" ht="12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1:15" ht="12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1:15" ht="12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1:15" ht="12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1:15" ht="12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1:15" ht="12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1:15" ht="12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1:15" ht="12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1:15" ht="12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1:15" ht="12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1:15" ht="12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1:15" ht="12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1:15" ht="12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1:15" ht="12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1:15" ht="12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1:15" ht="12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1:15" ht="12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1:15" ht="12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1:15" ht="12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1:15" ht="12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1:15" ht="12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1:15" ht="12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1:15" ht="12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1:15" ht="12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1:15" ht="12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1:15" ht="12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1:15" ht="12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1:15" ht="12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1:15" ht="12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1:15" ht="12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1:15" ht="12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1:15" ht="12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1:15" ht="12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1:15" ht="12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1:15" ht="12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1:15" ht="12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1:15" ht="12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1:15" ht="12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1:15" ht="12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1:15" ht="12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1:15" ht="12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1:15" ht="12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1:15" ht="12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1:15" ht="12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1:15" ht="12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1:15" ht="12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1:15" ht="12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1:15" ht="12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1:15" ht="12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1:15" ht="12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1:15" ht="12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1:15" ht="12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1:15" ht="12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1:15" ht="12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1:15" ht="12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1:15" ht="12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1:15" ht="12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1:15" ht="12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1:15" ht="12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1:15" ht="12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1:15" ht="12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1:15" ht="12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1:15" ht="12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1:15" ht="12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1:15" ht="12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1:15" ht="12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1:15" ht="12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1:15" ht="12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1:15" ht="12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1:15" ht="12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1:15" ht="12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1:15" ht="12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1:15" ht="12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1:15" ht="12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1:15" ht="12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1:15" ht="12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1:15" ht="12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1:15" ht="12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1:15" ht="12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1:15" ht="12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1:15" ht="12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1:15" ht="12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1:15" ht="12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1:15" ht="12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1:15" ht="12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1:15" ht="12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1:15" ht="12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1:15" ht="12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1:15" ht="12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1:15" ht="12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1:15" ht="12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1:15" ht="12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1:15" ht="12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1:15" ht="12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1:15" ht="12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1:15" ht="12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1:15" ht="12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1:15" ht="12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1:15" ht="12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1:15" ht="12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1:15" ht="12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1:15" ht="12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1:15" ht="12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1:15" ht="12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1:15" ht="12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1:15" ht="12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1:15" ht="12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1:15" ht="12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1:15" ht="12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1:15" ht="12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1:15" ht="12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1:15" ht="12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1:15" ht="12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1:15" ht="12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1:15" ht="12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1:15" ht="12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1:15" ht="12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1:15" ht="12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1:15" ht="12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1:15" ht="12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1:15" ht="12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1:15" ht="12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1:15" ht="12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1:15" ht="12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1:15" ht="12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1:15" ht="12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1:15" ht="12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1:15" ht="12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1:15" ht="12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1:15" ht="12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1:15" ht="12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1:15" ht="12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1:15" ht="12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1:15" ht="12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1:15" ht="12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1:15" ht="12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1:15" ht="12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1:15" ht="12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1:15" ht="12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1:15" ht="12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1:15" ht="12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1:15" ht="12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</row>
    <row r="666" spans="1:15" ht="12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</row>
    <row r="667" spans="1:15" ht="12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</row>
    <row r="668" spans="1:15" ht="12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</row>
    <row r="669" spans="1:15" ht="12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</row>
    <row r="670" spans="1:15" ht="12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</row>
    <row r="671" spans="1:15" ht="12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</row>
    <row r="672" spans="1:15" ht="12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</row>
    <row r="673" spans="1:15" ht="12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</row>
    <row r="674" spans="1:15" ht="12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</row>
    <row r="675" spans="1:15" ht="12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</row>
    <row r="676" spans="1:15" ht="12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</row>
    <row r="677" spans="1:15" ht="12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</row>
    <row r="678" spans="1:15" ht="12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</row>
    <row r="679" spans="1:15" ht="12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</row>
    <row r="680" spans="1:15" ht="12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</row>
    <row r="681" spans="1:15" ht="12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</row>
    <row r="682" spans="1:15" ht="12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</row>
    <row r="683" spans="1:15" ht="12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</row>
    <row r="684" spans="1:15" ht="12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</row>
    <row r="685" spans="1:15" ht="12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</row>
    <row r="686" spans="1:15" ht="12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</row>
    <row r="687" spans="1:15" ht="12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</row>
    <row r="688" spans="1:15" ht="12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</row>
    <row r="689" spans="1:15" ht="12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</row>
    <row r="690" spans="1:15" ht="12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</row>
    <row r="691" spans="1:15" ht="12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</row>
    <row r="692" spans="1:15" ht="12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</row>
    <row r="693" spans="1:15" ht="12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</row>
    <row r="694" spans="1:15" ht="12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</row>
    <row r="695" spans="1:15" ht="12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</row>
    <row r="696" spans="1:15" ht="12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</row>
    <row r="697" spans="1:15" ht="12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</row>
    <row r="698" spans="1:15" ht="12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</row>
    <row r="699" spans="1:15" ht="12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</row>
    <row r="700" spans="1:15" ht="12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</row>
    <row r="701" spans="1:15" ht="12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</row>
    <row r="702" spans="1:15" ht="12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</row>
    <row r="703" spans="1:15" ht="12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</row>
    <row r="704" spans="1:15" ht="12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</row>
    <row r="705" spans="1:15" ht="12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</row>
    <row r="706" spans="1:15" ht="12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</row>
    <row r="707" spans="1:15" ht="12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</row>
    <row r="708" spans="1:15" ht="12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</row>
    <row r="709" spans="1:15" ht="12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</row>
    <row r="710" spans="1:15" ht="12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</row>
    <row r="711" spans="1:15" ht="12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</row>
    <row r="712" spans="1:15" ht="12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</row>
    <row r="713" spans="1:15" ht="12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</row>
    <row r="714" spans="1:15" ht="12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</row>
    <row r="715" spans="1:15" ht="12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</row>
    <row r="716" spans="1:15" ht="12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</row>
    <row r="717" spans="1:15" ht="12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</row>
    <row r="718" spans="1:15" ht="12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</row>
    <row r="719" spans="1:15" ht="12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</row>
    <row r="720" spans="1:15" ht="12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</row>
    <row r="721" spans="1:15" ht="12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</row>
    <row r="722" spans="1:15" ht="12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</row>
    <row r="723" spans="1:15" ht="12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</row>
    <row r="724" spans="1:15" ht="12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</row>
    <row r="725" spans="1:15" ht="12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</row>
    <row r="726" spans="1:15" ht="12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</row>
    <row r="727" spans="1:15" ht="12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</row>
    <row r="728" spans="1:15" ht="12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</row>
    <row r="729" spans="1:15" ht="12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</row>
    <row r="730" spans="1:15" ht="12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</row>
    <row r="731" spans="1:15" ht="12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</row>
    <row r="732" spans="1:15" ht="12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</row>
    <row r="733" spans="1:15" ht="12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</row>
    <row r="734" spans="1:15" ht="12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</row>
    <row r="735" spans="1:15" ht="12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</row>
    <row r="736" spans="1:15" ht="12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</row>
    <row r="737" spans="1:15" ht="12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</row>
    <row r="738" spans="1:15" ht="12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</row>
    <row r="739" spans="1:15" ht="12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</row>
    <row r="740" spans="1:15" ht="12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</row>
    <row r="741" spans="1:15" ht="12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</row>
    <row r="742" spans="1:15" ht="12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</row>
    <row r="743" spans="1:15" ht="12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</row>
    <row r="744" spans="1:15" ht="12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</row>
    <row r="745" spans="1:15" ht="12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</row>
    <row r="746" spans="1:15" ht="12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</row>
    <row r="747" spans="1:15" ht="12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</row>
    <row r="748" spans="1:15" ht="12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</row>
    <row r="749" spans="1:15" ht="12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</row>
    <row r="750" spans="1:15" ht="12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</row>
    <row r="751" spans="1:15" ht="12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</row>
    <row r="752" spans="1:15" ht="12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</row>
    <row r="753" spans="1:15" ht="12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</row>
    <row r="754" spans="1:15" ht="12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</row>
    <row r="755" spans="1:15" ht="12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</row>
    <row r="756" spans="1:15" ht="12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</row>
    <row r="757" spans="1:15" ht="12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</row>
    <row r="758" spans="1:15" ht="12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</row>
    <row r="759" spans="1:15" ht="12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</row>
    <row r="760" spans="1:15" ht="12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</row>
    <row r="761" spans="1:15" ht="12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</row>
    <row r="762" spans="1:15" ht="12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</row>
    <row r="763" spans="1:15" ht="12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</row>
    <row r="764" spans="1:15" ht="12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</row>
    <row r="765" spans="1:15" ht="12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</row>
    <row r="766" spans="1:15" ht="12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</row>
    <row r="767" spans="1:15" ht="12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</row>
    <row r="768" spans="1:15" ht="12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</row>
    <row r="769" spans="1:15" ht="12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</row>
    <row r="770" spans="1:15" ht="12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</row>
    <row r="771" spans="1:15" ht="12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</row>
    <row r="772" spans="1:15" ht="12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</row>
    <row r="773" spans="1:15" ht="12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</row>
    <row r="774" spans="1:15" ht="12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</row>
    <row r="775" spans="1:15" ht="12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</row>
    <row r="776" spans="1:15" ht="12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</row>
    <row r="777" spans="1:15" ht="12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</row>
    <row r="778" spans="1:15" ht="12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</row>
    <row r="779" spans="1:15" ht="12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</row>
    <row r="780" spans="1:15" ht="12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</row>
    <row r="781" spans="1:15" ht="12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</row>
    <row r="782" spans="1:15" ht="12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</row>
    <row r="783" spans="1:15" ht="12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</row>
    <row r="784" spans="1:15" ht="12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</row>
    <row r="785" spans="1:15" ht="12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</row>
    <row r="786" spans="1:15" ht="12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</row>
    <row r="787" spans="1:15" ht="12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</row>
    <row r="788" spans="1:15" ht="12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</row>
    <row r="789" spans="1:15" ht="12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</row>
    <row r="790" spans="1:15" ht="12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</row>
    <row r="791" spans="1:15" ht="12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</row>
    <row r="792" spans="1:15" ht="12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</row>
    <row r="793" spans="1:15" ht="12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</row>
    <row r="794" spans="1:15" ht="12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</row>
    <row r="795" spans="1:15" ht="12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</row>
    <row r="796" spans="1:15" ht="12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</row>
    <row r="797" spans="1:15" ht="12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</row>
    <row r="798" spans="1:15" ht="12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</row>
    <row r="799" spans="1:15" ht="12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</row>
    <row r="800" spans="1:15" ht="12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</row>
    <row r="801" spans="1:15" ht="12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</row>
    <row r="802" spans="1:15" ht="12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</row>
    <row r="803" spans="1:15" ht="12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</row>
    <row r="804" spans="1:15" ht="12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</row>
    <row r="805" spans="1:15" ht="12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</row>
    <row r="806" spans="1:15" ht="12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</row>
    <row r="807" spans="1:15" ht="12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</row>
    <row r="808" spans="1:15" ht="12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</row>
    <row r="809" spans="1:15" ht="12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</row>
    <row r="810" spans="1:15" ht="12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</row>
    <row r="811" spans="1:15" ht="12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</row>
    <row r="812" spans="1:15" ht="12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</row>
    <row r="813" spans="1:15" ht="12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</row>
    <row r="814" spans="1:15" ht="12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</row>
    <row r="815" spans="1:15" ht="12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</row>
    <row r="816" spans="1:15" ht="12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</row>
    <row r="817" spans="1:15" ht="12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</row>
    <row r="818" spans="1:15" ht="12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</row>
    <row r="819" spans="1:15" ht="12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</row>
    <row r="820" spans="1:15" ht="12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</row>
    <row r="821" spans="1:15" ht="12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</row>
    <row r="822" spans="1:15" ht="12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</row>
    <row r="823" spans="1:15" ht="12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</row>
    <row r="824" spans="1:15" ht="12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</row>
    <row r="825" spans="1:15" ht="12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</row>
    <row r="826" spans="1:15" ht="12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</row>
    <row r="827" spans="1:15" ht="12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</row>
    <row r="828" spans="1:15" ht="12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</row>
    <row r="829" spans="1:15" ht="12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</row>
    <row r="830" spans="1:15" ht="12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</row>
    <row r="831" spans="1:15" ht="12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</row>
    <row r="832" spans="1:15" ht="12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</row>
    <row r="833" spans="1:15" ht="12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</row>
    <row r="834" spans="1:15" ht="12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</row>
    <row r="835" spans="1:15" ht="12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</row>
    <row r="836" spans="1:15" ht="12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</row>
    <row r="837" spans="1:15" ht="12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</row>
    <row r="838" spans="1:15" ht="12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</row>
    <row r="839" spans="1:15" ht="12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</row>
    <row r="840" spans="1:15" ht="12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</row>
    <row r="841" spans="1:15" ht="12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</row>
    <row r="842" spans="1:15" ht="12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</row>
    <row r="843" spans="1:15" ht="12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</row>
    <row r="844" spans="1:15" ht="12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</row>
    <row r="845" spans="1:15" ht="12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</row>
    <row r="846" spans="1:15" ht="12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</row>
    <row r="847" spans="1:15" ht="12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</row>
    <row r="848" spans="1:15" ht="12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</row>
    <row r="849" spans="1:15" ht="12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</row>
    <row r="850" spans="1:15" ht="12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</row>
    <row r="851" spans="1:15" ht="12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</row>
    <row r="852" spans="1:15" ht="12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</row>
    <row r="853" spans="1:15" ht="12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</row>
    <row r="854" spans="1:15" ht="12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</row>
    <row r="855" spans="1:15" ht="12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</row>
    <row r="856" spans="1:15" ht="12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</row>
    <row r="857" spans="1:15" ht="12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</row>
    <row r="858" spans="1:15" ht="12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</row>
    <row r="859" spans="1:15" ht="12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</row>
    <row r="860" spans="1:15" ht="12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</row>
    <row r="861" spans="1:15" ht="12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</row>
    <row r="862" spans="1:15" ht="12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</row>
    <row r="863" spans="1:15" ht="12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</row>
    <row r="864" spans="1:15" ht="12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</row>
    <row r="865" spans="1:15" ht="12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</row>
    <row r="866" spans="1:15" ht="12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</row>
    <row r="867" spans="1:15" ht="12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</row>
    <row r="868" spans="1:15" ht="12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</row>
    <row r="869" spans="1:15" ht="12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</row>
    <row r="870" spans="1:15" ht="12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</row>
    <row r="871" spans="1:15" ht="12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</row>
    <row r="872" spans="1:15" ht="12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</row>
    <row r="873" spans="1:15" ht="12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</row>
    <row r="874" spans="1:15" ht="12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</row>
    <row r="875" spans="1:15" ht="12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</row>
    <row r="876" spans="1:15" ht="12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</row>
    <row r="877" spans="1:15" ht="12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</row>
    <row r="878" spans="1:15" ht="12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</row>
    <row r="879" spans="1:15" ht="12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</row>
    <row r="880" spans="1:15" ht="12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</row>
    <row r="881" spans="1:15" ht="12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</row>
    <row r="882" spans="1:15" ht="12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</row>
    <row r="883" spans="1:15" ht="12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</row>
    <row r="884" spans="1:15" ht="12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</row>
    <row r="885" spans="1:15" ht="12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</row>
    <row r="886" spans="1:15" ht="12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</row>
    <row r="887" spans="1:15" ht="12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</row>
    <row r="888" spans="1:15" ht="12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</row>
    <row r="889" spans="1:15" ht="12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</row>
    <row r="890" spans="1:15" ht="12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</row>
    <row r="891" spans="1:15" ht="12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</row>
    <row r="892" spans="1:15" ht="12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</row>
    <row r="893" spans="1:15" ht="12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</row>
    <row r="894" spans="1:15" ht="12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</row>
    <row r="895" spans="1:15" ht="12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</row>
    <row r="896" spans="1:15" ht="12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</row>
    <row r="897" spans="1:15" ht="12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</row>
    <row r="898" spans="1:15" ht="12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</row>
    <row r="899" spans="1:15" ht="12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</row>
    <row r="900" spans="1:15" ht="12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</row>
    <row r="901" spans="1:15" ht="12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</row>
    <row r="902" spans="1:15" ht="12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</row>
    <row r="903" spans="1:15" ht="12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</row>
    <row r="904" spans="1:15" ht="12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</row>
    <row r="905" spans="1:15" ht="12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</row>
    <row r="906" spans="1:15" ht="12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</row>
    <row r="907" spans="1:15" ht="12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</row>
    <row r="908" spans="1:15" ht="12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</row>
    <row r="909" spans="1:15" ht="12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</row>
    <row r="910" spans="1:15" ht="12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</row>
    <row r="911" spans="1:15" ht="12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</row>
    <row r="912" spans="1:15" ht="12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</row>
    <row r="913" spans="1:15" ht="12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</row>
    <row r="914" spans="1:15" ht="12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</row>
    <row r="915" spans="1:15" ht="12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</row>
    <row r="916" spans="1:15" ht="12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</row>
    <row r="917" spans="1:15" ht="12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</row>
    <row r="918" spans="1:15" ht="12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</row>
    <row r="919" spans="1:15" ht="12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</row>
    <row r="920" spans="1:15" ht="12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</row>
    <row r="921" spans="1:15" ht="12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</row>
    <row r="922" spans="1:15" ht="12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</row>
    <row r="923" spans="1:15" ht="12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</row>
    <row r="924" spans="1:15" ht="12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</row>
    <row r="925" spans="1:15" ht="12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</row>
    <row r="926" spans="1:15" ht="12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</row>
    <row r="927" spans="1:15" ht="12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</row>
    <row r="928" spans="1:15" ht="12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</row>
    <row r="929" spans="1:15" ht="12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</row>
    <row r="930" spans="1:15" ht="12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</row>
    <row r="931" spans="1:15" ht="12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</row>
    <row r="932" spans="1:15" ht="12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</row>
    <row r="933" spans="1:15" ht="12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</row>
    <row r="934" spans="1:15" ht="12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</row>
    <row r="935" spans="1:15" ht="12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</row>
    <row r="936" spans="1:15" ht="12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</row>
    <row r="937" spans="1:15" ht="12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</row>
    <row r="938" spans="1:15" ht="12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</row>
    <row r="939" spans="1:15" ht="12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</row>
    <row r="940" spans="1:15" ht="12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</row>
    <row r="941" spans="1:15" ht="12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</row>
    <row r="942" spans="1:15" ht="12.7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</row>
    <row r="943" spans="1:15" ht="12.7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</row>
    <row r="944" spans="1:15" ht="12.7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</row>
    <row r="945" spans="1:15" ht="12.7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</row>
    <row r="946" spans="1:15" ht="12.7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</row>
    <row r="947" spans="1:15" ht="12.7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</row>
    <row r="948" spans="1:15" ht="12.7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</row>
    <row r="949" spans="1:15" ht="12.7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</row>
    <row r="950" spans="1:15" ht="12.7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</row>
    <row r="951" spans="1:15" ht="12.7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</row>
    <row r="952" spans="1:15" ht="12.7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</row>
    <row r="953" spans="1:15" ht="12.7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</row>
    <row r="954" spans="1:15" ht="12.7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</row>
    <row r="955" spans="1:15" ht="12.7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</row>
    <row r="956" spans="1:15" ht="12.7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</row>
    <row r="957" spans="1:15" ht="12.7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</row>
    <row r="958" spans="1:15" ht="12.7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</row>
    <row r="959" spans="1:15" ht="12.7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</row>
    <row r="960" spans="1:15" ht="12.7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</row>
    <row r="961" spans="1:15" ht="12.7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</row>
    <row r="962" spans="1:15" ht="12.7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</row>
    <row r="963" spans="1:15" ht="12.7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</row>
    <row r="964" spans="1:15" ht="12.7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</row>
    <row r="965" spans="1:15" ht="12.7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</row>
    <row r="966" spans="1:15" ht="12.7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</row>
    <row r="967" spans="1:15" ht="12.7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</row>
    <row r="968" spans="1:15" ht="12.7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</row>
    <row r="969" spans="1:15" ht="12.7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</row>
    <row r="970" spans="1:15" ht="12.7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</row>
    <row r="971" spans="1:15" ht="12.7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</row>
    <row r="972" spans="1:15" ht="12.7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</row>
    <row r="973" spans="1:15" ht="12.7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</row>
    <row r="974" spans="1:15" ht="12.7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</row>
    <row r="975" spans="1:15" ht="12.7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</row>
    <row r="976" spans="1:15" ht="12.7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</row>
    <row r="977" spans="1:15" ht="12.7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</row>
    <row r="978" spans="1:15" ht="12.7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</row>
    <row r="979" spans="1:15" ht="12.7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</row>
    <row r="980" spans="1:15" ht="12.7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</row>
    <row r="981" spans="1:15" ht="12.7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</row>
    <row r="982" spans="1:15" ht="12.7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</row>
    <row r="983" spans="1:15" ht="12.7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</row>
    <row r="984" spans="1:15" ht="12.7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</row>
    <row r="985" spans="1:15" ht="12.7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</row>
    <row r="986" spans="1:15" ht="12.7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</row>
    <row r="987" spans="1:15" ht="12.7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</row>
    <row r="988" spans="1:15" ht="12.7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</row>
    <row r="989" spans="1:15" ht="12.7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</row>
    <row r="990" spans="1:15" ht="12.7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</row>
    <row r="991" spans="1:15" ht="12.7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</row>
    <row r="992" spans="1:15" ht="12.7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</row>
    <row r="993" spans="1:15" ht="12.7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</row>
    <row r="994" spans="1:15" ht="12.7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</row>
    <row r="995" spans="1:15" ht="12.7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</row>
    <row r="996" spans="1:15" ht="12.7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</row>
    <row r="997" spans="1:15" ht="12.7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</row>
    <row r="998" spans="1:15" ht="12.7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</row>
    <row r="999" spans="1:15" ht="12.7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</row>
    <row r="1000" spans="1:15" ht="12.7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</row>
    <row r="1001" spans="1:15" ht="12.7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</row>
    <row r="1002" spans="1:15" ht="12.7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</row>
    <row r="1003" spans="1:15" ht="12.7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</row>
    <row r="1004" spans="1:15" ht="12.7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</row>
    <row r="1005" spans="1:15" ht="12.7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</row>
    <row r="1006" spans="1:15" ht="12.7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</row>
    <row r="1007" spans="1:15" ht="12.7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</row>
    <row r="1008" spans="1:15" ht="12.7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</row>
    <row r="1009" spans="1:15" ht="12.7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</row>
    <row r="1010" spans="1:15" ht="12.7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</row>
    <row r="1011" spans="1:15" ht="12.7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</row>
    <row r="1012" spans="1:15" ht="12.7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</row>
    <row r="1013" spans="1:15" ht="12.7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</row>
    <row r="1014" spans="1:15" ht="12.7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</row>
    <row r="1015" spans="1:15" ht="12.7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</row>
    <row r="1016" spans="1:15" ht="12.7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</row>
    <row r="1017" spans="1:15" ht="12.7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</row>
    <row r="1018" spans="1:15" ht="12.7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</row>
    <row r="1019" spans="1:15" ht="12.7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</row>
    <row r="1020" spans="1:15" ht="12.7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</row>
    <row r="1021" spans="1:15" ht="12.7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</row>
    <row r="1022" spans="1:15" ht="12.7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</row>
    <row r="1023" spans="1:15" ht="12.7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</row>
    <row r="1024" spans="1:15" ht="12.7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</row>
    <row r="1025" spans="1:15" ht="12.7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</row>
    <row r="1026" spans="1:15" ht="12.7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</row>
    <row r="1027" spans="1:15" ht="12.7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</row>
    <row r="1028" spans="1:15" ht="12.7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</row>
    <row r="1029" spans="1:15" ht="12.7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</row>
    <row r="1030" spans="1:15" ht="12.7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</row>
    <row r="1031" spans="1:15" ht="12.7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</row>
    <row r="1032" spans="1:15" ht="12.7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</row>
    <row r="1033" spans="1:15" ht="12.7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</row>
    <row r="1034" spans="1:15" ht="12.7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</row>
    <row r="1035" spans="1:15" ht="12.7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</row>
    <row r="1036" spans="1:15" ht="12.7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</row>
    <row r="1037" spans="1:15" ht="12.7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</row>
    <row r="1038" spans="1:15" ht="12.7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</row>
    <row r="1039" spans="1:15" ht="12.7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</row>
    <row r="1040" spans="1:15" ht="12.7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</row>
    <row r="1041" spans="1:15" ht="12.7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</row>
    <row r="1042" spans="1:15" ht="12.7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</row>
    <row r="1043" spans="1:15" ht="12.7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</row>
    <row r="1044" spans="1:15" ht="12.7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</row>
    <row r="1045" spans="1:15" ht="12.75" customHeight="1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</row>
    <row r="1046" spans="1:15" ht="12.75" customHeight="1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</row>
    <row r="1047" spans="1:15" ht="12.75" customHeight="1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</row>
    <row r="1048" spans="1:15" ht="12.75" customHeight="1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</row>
    <row r="1049" spans="1:15" ht="12.75" customHeight="1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</row>
    <row r="1050" spans="1:15" ht="12.75" customHeight="1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</row>
    <row r="1051" spans="1:15" ht="12.75" customHeight="1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</row>
    <row r="1052" spans="1:15" ht="12.75" customHeight="1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</row>
    <row r="1053" spans="1:15" ht="12.75" customHeight="1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</row>
    <row r="1054" spans="1:15" ht="12.75" customHeight="1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</row>
    <row r="1055" spans="1:15" ht="12.75" customHeight="1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</row>
    <row r="1056" spans="1:15" ht="12.75" customHeight="1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</row>
    <row r="1057" spans="1:15" ht="12.75" customHeight="1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</row>
    <row r="1058" spans="1:15" ht="12.75" customHeight="1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</row>
    <row r="1059" spans="1:15" ht="12.75" customHeight="1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</row>
    <row r="1060" spans="1:15" ht="12.75" customHeight="1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</row>
    <row r="1061" spans="1:15" ht="12.75" customHeight="1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</row>
    <row r="1062" spans="1:15" ht="12.75" customHeight="1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</row>
    <row r="1063" spans="1:15" ht="12.75" customHeight="1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</row>
    <row r="1064" spans="1:15" ht="12.75" customHeight="1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</row>
    <row r="1065" spans="1:15" ht="12.75" customHeight="1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</row>
    <row r="1066" spans="1:15" ht="12.75" customHeight="1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</row>
    <row r="1067" spans="1:15" ht="12.75" customHeight="1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</row>
    <row r="1068" spans="1:15" ht="12.75" customHeight="1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</row>
    <row r="1069" spans="1:15" ht="12.75" customHeight="1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</row>
    <row r="1070" spans="1:15" ht="12.75" customHeight="1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</row>
    <row r="1071" spans="1:15" ht="12.75" customHeight="1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</row>
    <row r="1072" spans="1:15" ht="12.75" customHeight="1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</row>
    <row r="1073" spans="1:15" ht="12.75" customHeight="1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</row>
    <row r="1074" spans="1:15" ht="12.75" customHeight="1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</row>
    <row r="1075" spans="1:15" ht="12.75" customHeight="1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</row>
    <row r="1076" spans="1:15" ht="12.75" customHeight="1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</row>
    <row r="1077" spans="1:15" ht="12.75" customHeight="1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</row>
    <row r="1078" spans="1:15" ht="12.75" customHeight="1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</row>
    <row r="1079" spans="1:15" ht="12.75" customHeight="1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</row>
    <row r="1080" spans="1:15" ht="12.75" customHeight="1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</row>
    <row r="1081" spans="1:15" ht="12.75" customHeight="1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</row>
    <row r="1082" spans="1:15" ht="12.75" customHeight="1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</row>
    <row r="1083" spans="1:15" ht="12.75" customHeight="1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</row>
    <row r="1084" spans="1:15" ht="12.75" customHeight="1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</row>
    <row r="1085" spans="1:15" ht="12.75" customHeight="1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</row>
    <row r="1086" spans="1:15" ht="12.75" customHeight="1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</row>
    <row r="1087" spans="1:15" ht="12.75" customHeight="1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</row>
    <row r="1088" spans="1:15" ht="12.75" customHeight="1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</row>
    <row r="1089" spans="1:15" ht="12.75" customHeight="1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</row>
    <row r="1090" spans="1:15" ht="12.75" customHeight="1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</row>
    <row r="1091" spans="1:15" ht="12.75" customHeight="1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</row>
    <row r="1092" spans="1:15" ht="12.75" customHeight="1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</row>
    <row r="1093" spans="1:15" ht="12.75" customHeight="1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</row>
    <row r="1094" spans="1:15" ht="12.75" customHeight="1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</row>
    <row r="1095" spans="1:15" ht="12.75" customHeight="1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</row>
    <row r="1096" spans="1:15" ht="12.75" customHeight="1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</row>
    <row r="1097" spans="1:15" ht="12.75" customHeight="1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</row>
    <row r="1098" spans="1:15" ht="12.75" customHeight="1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</row>
    <row r="1099" spans="1:15" ht="12.75" customHeight="1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</row>
    <row r="1100" spans="1:15" ht="12.75" customHeight="1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</row>
    <row r="1101" spans="1:15" ht="12.75" customHeight="1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</row>
    <row r="1102" spans="1:15" ht="12.75" customHeight="1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</row>
    <row r="1103" spans="1:15" ht="12.75" customHeight="1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</row>
    <row r="1104" spans="1:15" ht="12.75" customHeight="1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</row>
    <row r="1105" spans="1:15" ht="12.75" customHeight="1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</row>
    <row r="1106" spans="1:15" ht="12.75" customHeight="1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</row>
    <row r="1107" spans="1:15" ht="12.75" customHeight="1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</row>
    <row r="1108" spans="1:15" ht="12.75" customHeight="1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</row>
    <row r="1109" spans="1:15" ht="12.75" customHeight="1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</row>
    <row r="1110" spans="1:15" ht="12.75" customHeight="1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</row>
    <row r="1111" spans="1:15" ht="12.75" customHeight="1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</row>
    <row r="1112" spans="1:15" ht="12.75" customHeight="1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</row>
    <row r="1113" spans="1:15" ht="12.75" customHeight="1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</row>
    <row r="1114" spans="1:15" ht="12.75" customHeight="1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</row>
    <row r="1115" spans="1:15" ht="12.75" customHeight="1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</row>
    <row r="1116" spans="1:15" ht="12.75" customHeight="1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</row>
    <row r="1117" spans="1:15" ht="12.75" customHeight="1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</row>
    <row r="1118" spans="1:15" ht="12.75" customHeight="1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</row>
    <row r="1119" spans="1:15" ht="12.75" customHeight="1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</row>
    <row r="1120" spans="1:15" ht="12.75" customHeight="1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</row>
    <row r="1121" spans="1:15" ht="12.75" customHeight="1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</row>
    <row r="1122" spans="1:15" ht="12.75" customHeight="1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</row>
    <row r="1123" spans="1:15" ht="12.75" customHeight="1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</row>
    <row r="1124" spans="1:15" ht="12.75" customHeight="1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</row>
    <row r="1125" spans="1:15" ht="12.75" customHeight="1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</row>
    <row r="1126" spans="1:15" ht="12.75" customHeight="1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</row>
    <row r="1127" spans="1:15" ht="12.75" customHeight="1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</row>
    <row r="1128" spans="1:15" ht="12.75" customHeight="1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</row>
    <row r="1129" spans="1:15" ht="12.75" customHeight="1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</row>
    <row r="1130" spans="1:15" ht="12.75" customHeight="1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</row>
    <row r="1131" spans="1:15" ht="12.75" customHeight="1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</row>
    <row r="1132" spans="1:15" ht="12.75" customHeight="1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</row>
    <row r="1133" spans="1:15" ht="12.75" customHeight="1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</row>
    <row r="1134" spans="1:15" ht="12.75" customHeight="1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</row>
    <row r="1135" spans="1:15" ht="12.75" customHeight="1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</row>
    <row r="1136" spans="1:15" ht="12.75" customHeight="1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</row>
    <row r="1137" spans="1:15" ht="12.75" customHeight="1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</row>
    <row r="1138" spans="1:15" ht="12.75" customHeight="1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</row>
    <row r="1139" spans="1:15" ht="12.75" customHeight="1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</row>
    <row r="1140" spans="1:15" ht="12.75" customHeight="1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</row>
    <row r="1141" spans="1:15" ht="12.75" customHeight="1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</row>
    <row r="1142" spans="1:15" ht="12.75" customHeight="1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</row>
    <row r="1143" spans="1:15" ht="12.75" customHeight="1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</row>
    <row r="1144" spans="1:15" ht="12.75" customHeight="1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</row>
    <row r="1145" spans="1:15" ht="12.75" customHeight="1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</row>
    <row r="1146" spans="1:15" ht="12.75" customHeight="1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</row>
    <row r="1147" spans="1:15" ht="12.75" customHeight="1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</row>
    <row r="1148" spans="1:15" ht="12.75" customHeight="1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</row>
    <row r="1149" spans="1:15" ht="12.75" customHeight="1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</row>
    <row r="1150" spans="1:15" ht="12.75" customHeight="1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</row>
    <row r="1151" spans="1:15" ht="12.75" customHeight="1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</row>
    <row r="1152" spans="1:15" ht="12.75" customHeight="1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</row>
    <row r="1153" spans="1:15" ht="12.75" customHeight="1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</row>
    <row r="1154" spans="1:15" ht="12.75" customHeight="1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</row>
    <row r="1155" spans="1:15" ht="12.75" customHeight="1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</row>
    <row r="1156" spans="1:15" ht="12.75" customHeight="1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</row>
    <row r="1157" spans="1:15" ht="12.75" customHeight="1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</row>
    <row r="1158" spans="1:15" ht="12.75" customHeight="1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</row>
    <row r="1159" spans="1:15" ht="12.75" customHeight="1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</row>
    <row r="1160" spans="1:15" ht="12.75" customHeight="1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</row>
    <row r="1161" spans="1:15" ht="12.75" customHeight="1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</row>
    <row r="1162" spans="1:15" ht="12.75" customHeight="1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</row>
    <row r="1163" spans="1:15" ht="12.75" customHeight="1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</row>
    <row r="1164" spans="1:15" ht="12.75" customHeight="1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</row>
    <row r="1165" spans="1:15" ht="12.75" customHeight="1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</row>
    <row r="1166" spans="1:15" ht="12.75" customHeight="1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</row>
    <row r="1167" spans="1:15" ht="12.75" customHeight="1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</row>
    <row r="1168" spans="1:15" ht="12.75" customHeight="1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</row>
    <row r="1169" spans="1:15" ht="12.75" customHeight="1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</row>
    <row r="1170" spans="1:15" ht="12.75" customHeight="1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</row>
    <row r="1171" spans="1:15" ht="12.75" customHeight="1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</row>
    <row r="1172" spans="1:15" ht="12.75" customHeight="1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</row>
    <row r="1173" spans="1:15" ht="12.75" customHeight="1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</row>
    <row r="1174" spans="1:15" ht="12.75" customHeight="1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</row>
    <row r="1175" spans="1:15" ht="12.75" customHeight="1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</row>
    <row r="1176" spans="1:15" ht="12.75" customHeight="1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</row>
    <row r="1177" spans="1:15" ht="12.75" customHeight="1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</row>
    <row r="1178" spans="1:15" ht="12.75" customHeight="1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</row>
    <row r="1179" spans="1:15" ht="12.75" customHeight="1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</row>
    <row r="1180" spans="1:15" ht="12.75" customHeight="1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</row>
    <row r="1181" spans="1:15" ht="12.75" customHeight="1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</row>
    <row r="1182" spans="1:15" ht="12.75" customHeight="1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</row>
    <row r="1183" spans="1:15" ht="12.75" customHeight="1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</row>
    <row r="1184" spans="1:15" ht="12.75" customHeight="1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</row>
    <row r="1185" spans="1:15" ht="12.75" customHeight="1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</row>
    <row r="1186" spans="1:15" ht="12.75" customHeight="1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</row>
    <row r="1187" spans="1:15" ht="12.75" customHeight="1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</row>
    <row r="1188" spans="1:15" ht="12.75" customHeight="1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</row>
    <row r="1189" spans="1:15" ht="12.75" customHeight="1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</row>
    <row r="1190" spans="1:15" ht="12.75" customHeight="1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</row>
    <row r="1191" spans="1:15" ht="12.75" customHeight="1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</row>
    <row r="1192" spans="1:15" ht="12.75" customHeight="1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</row>
    <row r="1193" spans="1:15" ht="12.75" customHeight="1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</row>
    <row r="1194" spans="1:15" ht="12.75" customHeight="1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</row>
    <row r="1195" spans="1:15" ht="12.75" customHeight="1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</row>
    <row r="1196" spans="1:15" ht="12.75" customHeight="1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</row>
    <row r="1197" spans="1:15" ht="12.75" customHeight="1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</row>
    <row r="1198" spans="1:15" ht="12.75" customHeight="1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</row>
    <row r="1199" spans="1:15" ht="12.75" customHeight="1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</row>
    <row r="1200" spans="1:15" ht="12.75" customHeight="1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</row>
    <row r="1201" spans="1:15" ht="12.75" customHeight="1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</row>
    <row r="1202" spans="1:15" ht="12.75" customHeight="1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</row>
    <row r="1203" spans="1:15" ht="12.75" customHeight="1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</row>
    <row r="1204" spans="1:15" ht="12.75" customHeight="1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</row>
    <row r="1205" spans="1:15" ht="12.75" customHeight="1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</row>
    <row r="1206" spans="1:15" ht="12.75" customHeight="1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</row>
    <row r="1207" spans="1:15" ht="12.75" customHeight="1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</row>
    <row r="1208" spans="1:15" ht="12.75" customHeight="1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</row>
    <row r="1209" spans="1:15" ht="12.75" customHeight="1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</row>
    <row r="1210" spans="1:15" ht="12.75" customHeight="1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</row>
    <row r="1211" spans="1:15" ht="12.75" customHeight="1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</row>
    <row r="1212" spans="1:15" ht="12.75" customHeight="1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</row>
    <row r="1213" spans="1:15" ht="12.75" customHeight="1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</row>
    <row r="1214" spans="1:15" ht="12.75" customHeight="1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</row>
    <row r="1215" spans="1:15" ht="12.75" customHeight="1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</row>
    <row r="1216" spans="1:15" ht="12.75" customHeight="1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</row>
    <row r="1217" spans="1:15" ht="12.75" customHeight="1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</row>
    <row r="1218" spans="1:15" ht="12.75" customHeight="1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</row>
    <row r="1219" spans="1:15" ht="12.75" customHeight="1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</row>
    <row r="1220" spans="1:15" ht="12.75" customHeight="1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</row>
    <row r="1221" spans="1:15" ht="12.75" customHeight="1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</row>
    <row r="1222" spans="1:15" ht="12.75" customHeight="1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</row>
    <row r="1223" spans="1:15" ht="12.75" customHeight="1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</row>
    <row r="1224" spans="1:15" ht="12.75" customHeight="1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</row>
    <row r="1225" spans="1:15" ht="12.75" customHeight="1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</row>
    <row r="1226" spans="1:15" ht="12.75" customHeight="1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</row>
    <row r="1227" spans="1:15" ht="12.75" customHeight="1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</row>
    <row r="1228" spans="1:15" ht="12.75" customHeight="1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</row>
    <row r="1229" spans="1:15" ht="12.75" customHeight="1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</row>
    <row r="1230" spans="1:15" ht="12.75" customHeight="1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</row>
    <row r="1231" spans="1:15" ht="12.75" customHeight="1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</row>
    <row r="1232" spans="1:15" ht="12.75" customHeight="1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</row>
    <row r="1233" spans="1:15" ht="12.75" customHeight="1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</row>
    <row r="1234" spans="1:15" ht="12.75" customHeight="1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</row>
    <row r="1235" spans="1:15" ht="12.75" customHeight="1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</row>
    <row r="1236" spans="1:15" ht="12.75" customHeight="1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</row>
    <row r="1237" spans="1:15" ht="12.75" customHeight="1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</row>
    <row r="1238" spans="1:15" ht="12.75" customHeight="1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</row>
    <row r="1239" spans="1:15" ht="12.75" customHeight="1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</row>
    <row r="1240" spans="1:15" ht="12.75" customHeight="1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</row>
    <row r="1241" spans="1:15" ht="12.75" customHeight="1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</row>
    <row r="1242" spans="1:15" ht="12.75" customHeight="1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</row>
    <row r="1243" spans="1:15" ht="12.75" customHeight="1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</row>
    <row r="1244" spans="1:15" ht="12.75" customHeight="1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</row>
    <row r="1245" spans="1:15" ht="12.75" customHeight="1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</row>
    <row r="1246" spans="1:15" ht="12.75" customHeight="1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</row>
    <row r="1247" spans="1:15" ht="12.75" customHeight="1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</row>
    <row r="1248" spans="1:15" ht="12.75" customHeight="1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</row>
    <row r="1249" spans="1:15" ht="12.75" customHeight="1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</row>
    <row r="1250" spans="1:15" ht="12.75" customHeight="1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</row>
    <row r="1251" spans="1:15" ht="12.75" customHeight="1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</row>
    <row r="1252" spans="1:15" ht="12.75" customHeight="1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</row>
    <row r="1253" spans="1:15" ht="12.75" customHeight="1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</row>
    <row r="1254" spans="1:15" ht="12.75" customHeight="1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</row>
    <row r="1255" spans="1:15" ht="12.75" customHeight="1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</row>
    <row r="1256" spans="1:15" ht="12.75" customHeight="1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</row>
    <row r="1257" spans="1:15" ht="12.75" customHeight="1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</row>
    <row r="1258" spans="1:15" ht="12.75" customHeight="1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</row>
    <row r="1259" spans="1:15" ht="12.75" customHeight="1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</row>
    <row r="1260" spans="1:15" ht="12.75" customHeight="1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</row>
    <row r="1261" spans="1:15" ht="12.75" customHeight="1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</row>
    <row r="1262" spans="1:15" ht="12.75" customHeight="1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</row>
    <row r="1263" spans="1:15" ht="12.75" customHeight="1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</row>
    <row r="1264" spans="1:15" ht="12.75" customHeight="1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</row>
    <row r="1265" spans="1:15" ht="12.75" customHeight="1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</row>
    <row r="1266" spans="1:15" ht="12.75" customHeight="1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</row>
    <row r="1267" spans="1:15" ht="12.75" customHeight="1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</row>
    <row r="1268" spans="1:15" ht="12.75" customHeight="1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</row>
    <row r="1269" spans="1:15" ht="12.75" customHeight="1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</row>
    <row r="1270" spans="1:15" ht="12.75" customHeight="1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</row>
    <row r="1271" spans="1:15" ht="12.75" customHeight="1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</row>
    <row r="1272" spans="1:15" ht="12.75" customHeight="1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</row>
    <row r="1273" spans="1:15" ht="12.75" customHeight="1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</row>
    <row r="1274" spans="1:15" ht="12.75" customHeight="1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</row>
    <row r="1275" spans="1:15" ht="12.75" customHeight="1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</row>
    <row r="1276" spans="1:15" ht="12.75" customHeight="1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</row>
    <row r="1277" spans="1:15" ht="12.75" customHeight="1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</row>
    <row r="1278" spans="1:15" ht="12.75" customHeight="1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</row>
    <row r="1279" spans="1:15" ht="12.75" customHeight="1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</row>
    <row r="1280" spans="1:15" ht="12.75" customHeight="1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</row>
    <row r="1281" spans="1:15" ht="12.75" customHeight="1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</row>
    <row r="1282" spans="1:15" ht="12.75" customHeight="1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</row>
    <row r="1283" spans="1:15" ht="12.75" customHeight="1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</row>
    <row r="1284" spans="1:15" ht="12.75" customHeight="1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</row>
    <row r="1285" spans="1:15" ht="12.75" customHeight="1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</row>
    <row r="1286" spans="1:15" ht="12.75" customHeight="1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</row>
    <row r="1287" spans="1:15" ht="12.75" customHeight="1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</row>
    <row r="1288" spans="1:15" ht="12.75" customHeight="1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</row>
    <row r="1289" spans="1:15" ht="12.75" customHeight="1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</row>
    <row r="1290" spans="1:15" ht="12.75" customHeight="1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</row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2016-09-12T14:05:09Z</cp:lastPrinted>
  <dcterms:created xsi:type="dcterms:W3CDTF">2009-09-26T18:03:40Z</dcterms:created>
  <dcterms:modified xsi:type="dcterms:W3CDTF">2017-03-23T10:18:37Z</dcterms:modified>
  <cp:category/>
  <cp:version/>
  <cp:contentType/>
  <cp:contentStatus/>
</cp:coreProperties>
</file>