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heet1" sheetId="1" r:id="rId1"/>
  </sheets>
  <definedNames>
    <definedName name="_xlnm.Print_Area" localSheetId="0">'Sheet1'!$A$1:$Q$15</definedName>
  </definedNames>
  <calcPr fullCalcOnLoad="1"/>
</workbook>
</file>

<file path=xl/sharedStrings.xml><?xml version="1.0" encoding="utf-8"?>
<sst xmlns="http://schemas.openxmlformats.org/spreadsheetml/2006/main" count="32" uniqueCount="27">
  <si>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</si>
  <si>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</si>
  <si>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</si>
  <si>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</si>
  <si>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</si>
  <si>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</si>
  <si>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</si>
  <si>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</si>
  <si>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</si>
  <si>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</si>
  <si>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</si>
  <si>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</si>
  <si>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</si>
  <si>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CTSA 50m/100yds</t>
  </si>
  <si>
    <t>Individual League</t>
  </si>
  <si>
    <t>Summer 2017</t>
  </si>
  <si>
    <t>Liskeard</t>
  </si>
  <si>
    <t>Miss.S. Alford</t>
  </si>
  <si>
    <t>D. Richards</t>
  </si>
  <si>
    <t>L. Sayers</t>
  </si>
  <si>
    <t>T. Kurn</t>
  </si>
  <si>
    <t>Holmans</t>
  </si>
  <si>
    <t>R. Thompson</t>
  </si>
  <si>
    <t>St. Austell</t>
  </si>
  <si>
    <t>G. Matta</t>
  </si>
  <si>
    <t>P. Yeomans</t>
  </si>
  <si>
    <t>Division 2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</si>
</sst>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3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6.421875" style="0" customWidth="1"/>
    <col min="2" max="2" width="12.28125" style="0" customWidth="1"/>
    <col min="3" max="3" width="6.421875" style="0" customWidth="1"/>
    <col min="4" max="4" width="5.710937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6" width="6.7109375" style="0" customWidth="1"/>
  </cols>
  <sheetData>
    <row r="1" spans="4:8" ht="22.5">
      <c r="D1" s="17" t="s">
        <v>13</v>
      </c>
      <c r="H1" s="9"/>
    </row>
    <row r="2" spans="5:8" ht="12">
      <c r="E2" s="16" t="s">
        <v>15</v>
      </c>
      <c r="H2" s="10"/>
    </row>
    <row r="3" spans="5:8" ht="12">
      <c r="E3" t="s">
        <v>14</v>
      </c>
      <c r="H3" s="10"/>
    </row>
    <row r="4" spans="5:8" ht="16.5">
      <c r="E4" s="1"/>
      <c r="H4" s="11"/>
    </row>
    <row r="5" spans="3:4" ht="12">
      <c r="C5" s="4" t="s">
        <v>3</v>
      </c>
      <c r="D5" s="2" t="s">
        <v>6</v>
      </c>
    </row>
    <row r="6" spans="1:16" ht="12">
      <c r="A6" s="2" t="s">
        <v>1</v>
      </c>
      <c r="B6" s="2" t="s">
        <v>0</v>
      </c>
      <c r="C6" s="4" t="s">
        <v>2</v>
      </c>
      <c r="D6" s="12">
        <v>1</v>
      </c>
      <c r="E6" s="12"/>
      <c r="F6" s="12">
        <v>2</v>
      </c>
      <c r="G6" s="12"/>
      <c r="H6" s="12">
        <v>3</v>
      </c>
      <c r="I6" s="12"/>
      <c r="J6" s="12">
        <v>4</v>
      </c>
      <c r="K6" s="12"/>
      <c r="L6" s="12">
        <v>5</v>
      </c>
      <c r="M6" s="12"/>
      <c r="N6" s="4" t="s">
        <v>4</v>
      </c>
      <c r="O6" s="4" t="s">
        <v>5</v>
      </c>
      <c r="P6" s="4" t="s">
        <v>2</v>
      </c>
    </row>
    <row r="7" spans="1:16" ht="12">
      <c r="A7" s="2" t="s">
        <v>7</v>
      </c>
      <c r="B7" s="2"/>
      <c r="C7" s="4"/>
      <c r="D7" s="12" t="s">
        <v>8</v>
      </c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12</v>
      </c>
      <c r="M7" s="2"/>
      <c r="N7" s="4"/>
      <c r="O7" s="4"/>
      <c r="P7" s="4"/>
    </row>
    <row r="8" spans="1:17" ht="12">
      <c r="A8" s="22" t="s">
        <v>23</v>
      </c>
      <c r="B8" s="14" t="s">
        <v>24</v>
      </c>
      <c r="C8" s="8">
        <v>96.3</v>
      </c>
      <c r="D8" s="5">
        <f>96+96+97+98</f>
        <v>387</v>
      </c>
      <c r="E8" s="7">
        <v>3</v>
      </c>
      <c r="F8" s="5">
        <f>87+93+95+92</f>
        <v>367</v>
      </c>
      <c r="G8" s="7">
        <v>2</v>
      </c>
      <c r="H8" s="5">
        <f>191+195</f>
        <v>386</v>
      </c>
      <c r="I8" s="7">
        <v>3</v>
      </c>
      <c r="J8" s="5">
        <f>90+90+97+97</f>
        <v>374</v>
      </c>
      <c r="K8" s="7">
        <v>3</v>
      </c>
      <c r="L8" s="5">
        <f>95+98+90+89</f>
        <v>372</v>
      </c>
      <c r="M8" s="7">
        <v>3</v>
      </c>
      <c r="N8" s="5">
        <f aca="true" t="shared" si="0" ref="N8:O10">SUM(D8+F8+H8+J8+L8)</f>
        <v>1886</v>
      </c>
      <c r="O8" s="5">
        <f t="shared" si="0"/>
        <v>14</v>
      </c>
      <c r="P8" s="13">
        <f>IF(COUNT(D8,F8,H8,J8,L8),AVERAGE(D8,F8,H8,J8,L8)," ")</f>
        <v>377.2</v>
      </c>
      <c r="Q8" s="15">
        <f>+P8/4</f>
        <v>94.3</v>
      </c>
    </row>
    <row r="9" spans="1:17" ht="12">
      <c r="A9" s="22" t="s">
        <v>23</v>
      </c>
      <c r="B9" s="14" t="s">
        <v>25</v>
      </c>
      <c r="C9" s="8">
        <v>93.9</v>
      </c>
      <c r="D9" s="5">
        <f>91+86+97+93</f>
        <v>367</v>
      </c>
      <c r="E9" s="7">
        <v>2</v>
      </c>
      <c r="F9" s="5">
        <f>95+96+96+89</f>
        <v>376</v>
      </c>
      <c r="G9" s="7">
        <v>3</v>
      </c>
      <c r="H9" s="5">
        <f>93+94+92+89</f>
        <v>368</v>
      </c>
      <c r="I9" s="7">
        <v>2</v>
      </c>
      <c r="J9" s="5">
        <f>94+91+95+94</f>
        <v>374</v>
      </c>
      <c r="K9" s="7">
        <v>3</v>
      </c>
      <c r="L9" s="5">
        <f>93+90+91+90</f>
        <v>364</v>
      </c>
      <c r="M9" s="7">
        <v>2</v>
      </c>
      <c r="N9" s="5">
        <f t="shared" si="0"/>
        <v>1849</v>
      </c>
      <c r="O9" s="5">
        <f t="shared" si="0"/>
        <v>12</v>
      </c>
      <c r="P9" s="13">
        <f>IF(COUNT(D9,F9,H9,J9,L9),AVERAGE(D9,F9,H9,J9,L9)," ")</f>
        <v>369.8</v>
      </c>
      <c r="Q9" s="15">
        <f>+P9/4</f>
        <v>92.45</v>
      </c>
    </row>
    <row r="10" spans="1:17" ht="12">
      <c r="A10" s="22" t="s">
        <v>16</v>
      </c>
      <c r="B10" s="14" t="s">
        <v>20</v>
      </c>
      <c r="C10" s="8">
        <v>95.5</v>
      </c>
      <c r="D10" s="5">
        <f>187+180</f>
        <v>367</v>
      </c>
      <c r="E10" s="7">
        <v>2</v>
      </c>
      <c r="F10" s="5"/>
      <c r="G10" s="7"/>
      <c r="H10" s="5"/>
      <c r="I10" s="7"/>
      <c r="J10" s="5"/>
      <c r="K10" s="7"/>
      <c r="L10" s="5"/>
      <c r="M10" s="7"/>
      <c r="N10" s="5">
        <f t="shared" si="0"/>
        <v>367</v>
      </c>
      <c r="O10" s="5">
        <f t="shared" si="0"/>
        <v>2</v>
      </c>
      <c r="P10" s="13">
        <f>IF(COUNT(D10,F10,H10,J10,L10),AVERAGE(D10,F10,H10,J10,L10)," ")</f>
        <v>367</v>
      </c>
      <c r="Q10" s="15">
        <f>+P10/4</f>
        <v>91.75</v>
      </c>
    </row>
    <row r="11" spans="1:17" ht="12">
      <c r="A11" s="2" t="s">
        <v>26</v>
      </c>
      <c r="B11" s="14"/>
      <c r="C11" s="8"/>
      <c r="D11" s="5"/>
      <c r="E11" s="7"/>
      <c r="F11" s="16"/>
      <c r="G11" s="7"/>
      <c r="H11" s="5"/>
      <c r="I11" s="7"/>
      <c r="J11" s="5"/>
      <c r="K11" s="7"/>
      <c r="L11" s="5"/>
      <c r="M11" s="7"/>
      <c r="N11" s="5"/>
      <c r="O11" s="5"/>
      <c r="P11" s="13"/>
      <c r="Q11" s="15"/>
    </row>
    <row r="12" spans="1:17" ht="12">
      <c r="A12" s="21" t="s">
        <v>16</v>
      </c>
      <c r="B12" s="14" t="s">
        <v>17</v>
      </c>
      <c r="C12" s="8">
        <v>92.5</v>
      </c>
      <c r="D12" s="5">
        <f>187+181</f>
        <v>368</v>
      </c>
      <c r="E12" s="7">
        <v>3</v>
      </c>
      <c r="F12" s="5">
        <f>189+177</f>
        <v>366</v>
      </c>
      <c r="G12" s="7">
        <v>3</v>
      </c>
      <c r="H12" s="5">
        <f>182+183</f>
        <v>365</v>
      </c>
      <c r="I12" s="7">
        <v>3</v>
      </c>
      <c r="J12" s="5">
        <f>183+187</f>
        <v>370</v>
      </c>
      <c r="K12" s="7">
        <v>2</v>
      </c>
      <c r="L12" s="5">
        <f>188+173</f>
        <v>361</v>
      </c>
      <c r="M12" s="7">
        <v>3</v>
      </c>
      <c r="N12" s="5">
        <f aca="true" t="shared" si="1" ref="N12:O15">SUM(D12+F12+H12+J12+L12)</f>
        <v>1830</v>
      </c>
      <c r="O12" s="5">
        <f t="shared" si="1"/>
        <v>14</v>
      </c>
      <c r="P12" s="13">
        <f>IF(COUNT(D12,F12,H12,J12,L12),AVERAGE(D12,F12,H12,J12,L12)," ")</f>
        <v>366</v>
      </c>
      <c r="Q12" s="15">
        <f>+P12/4</f>
        <v>91.5</v>
      </c>
    </row>
    <row r="13" spans="1:17" ht="12">
      <c r="A13" s="21" t="s">
        <v>16</v>
      </c>
      <c r="B13" s="14" t="s">
        <v>18</v>
      </c>
      <c r="C13" s="8">
        <v>91.7</v>
      </c>
      <c r="D13" s="5">
        <f>182+180</f>
        <v>362</v>
      </c>
      <c r="E13" s="7">
        <v>2</v>
      </c>
      <c r="F13" s="5">
        <f>183+171</f>
        <v>354</v>
      </c>
      <c r="G13" s="7"/>
      <c r="H13" s="5">
        <f>186+176</f>
        <v>362</v>
      </c>
      <c r="I13" s="7">
        <v>2</v>
      </c>
      <c r="J13" s="5">
        <f>183+192</f>
        <v>375</v>
      </c>
      <c r="K13" s="7">
        <v>3</v>
      </c>
      <c r="L13" s="5">
        <f>173+180</f>
        <v>353</v>
      </c>
      <c r="M13" s="7"/>
      <c r="N13" s="5">
        <f t="shared" si="1"/>
        <v>1806</v>
      </c>
      <c r="O13" s="5">
        <f t="shared" si="1"/>
        <v>7</v>
      </c>
      <c r="P13" s="13">
        <f>IF(COUNT(D13,F13,H13,J13,L13),AVERAGE(D13,F13,H13,J13,L13)," ")</f>
        <v>361.2</v>
      </c>
      <c r="Q13" s="15">
        <f>+P13/4</f>
        <v>90.3</v>
      </c>
    </row>
    <row r="14" spans="1:17" ht="12">
      <c r="A14" s="21" t="s">
        <v>21</v>
      </c>
      <c r="B14" s="14" t="s">
        <v>22</v>
      </c>
      <c r="C14" s="8">
        <v>92.6</v>
      </c>
      <c r="D14" s="5">
        <f>94+93+86+83</f>
        <v>356</v>
      </c>
      <c r="E14" s="7">
        <v>1</v>
      </c>
      <c r="F14" s="5">
        <f>87+92+91+92</f>
        <v>362</v>
      </c>
      <c r="G14" s="7">
        <v>2</v>
      </c>
      <c r="H14" s="5">
        <f>89+92+88+91</f>
        <v>360</v>
      </c>
      <c r="I14" s="7">
        <v>1</v>
      </c>
      <c r="J14" s="5">
        <f>96+90+88+90</f>
        <v>364</v>
      </c>
      <c r="K14" s="7">
        <v>1</v>
      </c>
      <c r="L14" s="5">
        <f>94+89+86+88</f>
        <v>357</v>
      </c>
      <c r="M14" s="7">
        <v>2</v>
      </c>
      <c r="N14" s="5">
        <f t="shared" si="1"/>
        <v>1799</v>
      </c>
      <c r="O14" s="5">
        <f t="shared" si="1"/>
        <v>7</v>
      </c>
      <c r="P14" s="13">
        <f>IF(COUNT(D14,F14,H14,J14,L14),AVERAGE(D14,F14,H14,J14,L14)," ")</f>
        <v>359.8</v>
      </c>
      <c r="Q14" s="15">
        <f>+P14/4</f>
        <v>89.95</v>
      </c>
    </row>
    <row r="15" spans="1:17" ht="12">
      <c r="A15" s="21" t="s">
        <v>16</v>
      </c>
      <c r="B15" s="14" t="s">
        <v>19</v>
      </c>
      <c r="C15" s="8">
        <v>88.7</v>
      </c>
      <c r="D15" s="5">
        <f>172+181</f>
        <v>353</v>
      </c>
      <c r="E15" s="7"/>
      <c r="F15" s="5">
        <f>187+171</f>
        <v>358</v>
      </c>
      <c r="G15" s="7">
        <v>1</v>
      </c>
      <c r="H15" s="5">
        <f>174+175</f>
        <v>349</v>
      </c>
      <c r="I15" s="7"/>
      <c r="J15" s="5">
        <f>174+175</f>
        <v>349</v>
      </c>
      <c r="K15" s="7"/>
      <c r="L15" s="5">
        <f>170+184</f>
        <v>354</v>
      </c>
      <c r="M15" s="7">
        <v>1</v>
      </c>
      <c r="N15" s="5">
        <f t="shared" si="1"/>
        <v>1763</v>
      </c>
      <c r="O15" s="5">
        <f t="shared" si="1"/>
        <v>2</v>
      </c>
      <c r="P15" s="13">
        <f>IF(COUNT(D15,F15,H15,J15,L15),AVERAGE(D15,F15,H15,J15,L15)," ")</f>
        <v>352.6</v>
      </c>
      <c r="Q15" s="15">
        <f>+P15/4</f>
        <v>88.15</v>
      </c>
    </row>
    <row r="16" spans="1:13" ht="12">
      <c r="A16" s="6"/>
      <c r="B16" s="14"/>
      <c r="C16" s="8"/>
      <c r="D16" s="19"/>
      <c r="E16" s="7"/>
      <c r="F16" s="5"/>
      <c r="G16" s="7"/>
      <c r="H16" s="5"/>
      <c r="I16" s="7"/>
      <c r="J16" s="5"/>
      <c r="K16" s="7"/>
      <c r="L16" s="5"/>
      <c r="M16" s="7"/>
    </row>
    <row r="17" spans="1:13" ht="12">
      <c r="A17" s="6"/>
      <c r="B17" s="14"/>
      <c r="C17" s="8"/>
      <c r="D17" s="5"/>
      <c r="E17" s="7"/>
      <c r="F17" s="5"/>
      <c r="G17" s="7"/>
      <c r="H17" s="5"/>
      <c r="I17" s="7"/>
      <c r="J17" s="5"/>
      <c r="K17" s="7"/>
      <c r="L17" s="5"/>
      <c r="M17" s="7"/>
    </row>
    <row r="18" spans="1:17" ht="12">
      <c r="A18" s="6"/>
      <c r="B18" s="14"/>
      <c r="C18" s="8"/>
      <c r="D18" s="5"/>
      <c r="E18" s="7"/>
      <c r="F18" s="5"/>
      <c r="G18" s="7"/>
      <c r="H18" s="5"/>
      <c r="I18" s="7"/>
      <c r="J18" s="5"/>
      <c r="K18" s="7"/>
      <c r="L18" s="5"/>
      <c r="M18" s="7"/>
      <c r="N18" s="5"/>
      <c r="O18" s="5"/>
      <c r="P18" s="13"/>
      <c r="Q18" s="15"/>
    </row>
    <row r="19" spans="1:13" ht="12">
      <c r="A19" s="18"/>
      <c r="B19" s="14"/>
      <c r="C19" s="8"/>
      <c r="D19" s="5"/>
      <c r="E19" s="7"/>
      <c r="F19" s="5"/>
      <c r="G19" s="7"/>
      <c r="H19" s="5"/>
      <c r="I19" s="7"/>
      <c r="J19" s="5"/>
      <c r="K19" s="7"/>
      <c r="L19" s="5"/>
      <c r="M19" s="7"/>
    </row>
    <row r="20" spans="1:17" ht="12">
      <c r="A20" s="6"/>
      <c r="B20" s="20"/>
      <c r="C20" s="7"/>
      <c r="D20" s="5"/>
      <c r="E20" s="7"/>
      <c r="F20" s="5"/>
      <c r="G20" s="7"/>
      <c r="H20" s="5"/>
      <c r="I20" s="7"/>
      <c r="J20" s="5"/>
      <c r="K20" s="7"/>
      <c r="L20" s="5"/>
      <c r="M20" s="7"/>
      <c r="N20" s="5"/>
      <c r="O20" s="5"/>
      <c r="P20" s="13"/>
      <c r="Q20" s="15"/>
    </row>
    <row r="21" spans="1:16" ht="12">
      <c r="A21" s="6"/>
      <c r="B21" s="6"/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3"/>
    </row>
    <row r="22" spans="1:16" ht="12">
      <c r="A22" s="6"/>
      <c r="B22" s="6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3"/>
    </row>
    <row r="23" spans="1:16" ht="12">
      <c r="A23" s="6"/>
      <c r="B23" s="6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3"/>
    </row>
    <row r="24" spans="1:16" ht="12">
      <c r="A24" s="6"/>
      <c r="B24" s="6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3"/>
    </row>
    <row r="25" spans="1:16" ht="12">
      <c r="A25" s="6"/>
      <c r="B25" s="6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3"/>
    </row>
    <row r="26" spans="1:16" ht="12">
      <c r="A26" s="6"/>
      <c r="B26" s="6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3"/>
    </row>
    <row r="27" spans="1:16" ht="12">
      <c r="A27" s="3"/>
      <c r="B27" s="6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3"/>
    </row>
    <row r="28" spans="1:16" ht="12">
      <c r="A28" s="6"/>
      <c r="B28" s="6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3"/>
    </row>
    <row r="29" spans="1:16" ht="12">
      <c r="A29" s="6"/>
      <c r="B29" s="6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3"/>
    </row>
    <row r="30" spans="1:16" ht="12">
      <c r="A30" s="6"/>
      <c r="B30" s="6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3"/>
    </row>
    <row r="31" spans="1:16" ht="12">
      <c r="A31" s="6"/>
      <c r="B31" s="6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3"/>
    </row>
    <row r="32" spans="1:16" ht="12">
      <c r="A32" s="6"/>
      <c r="B32" s="6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3"/>
    </row>
    <row r="33" spans="1:16" ht="12">
      <c r="A33" s="6"/>
      <c r="B33" s="6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3"/>
    </row>
    <row r="34" spans="1:16" ht="12">
      <c r="A34" s="3"/>
      <c r="B34" s="6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3"/>
    </row>
    <row r="35" spans="1:16" ht="12">
      <c r="A35" s="6"/>
      <c r="B35" s="6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3"/>
    </row>
    <row r="36" spans="1:16" ht="12">
      <c r="A36" s="6"/>
      <c r="B36" s="6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3"/>
    </row>
    <row r="37" spans="1:16" ht="12">
      <c r="A37" s="6"/>
      <c r="B37" s="6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3"/>
    </row>
    <row r="38" spans="1:16" ht="12">
      <c r="A38" s="6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3"/>
    </row>
    <row r="39" spans="1:16" ht="12">
      <c r="A39" s="6"/>
      <c r="B39" s="6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3"/>
    </row>
    <row r="40" spans="1:16" ht="12">
      <c r="A40" s="6"/>
      <c r="B40" s="6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3"/>
    </row>
    <row r="41" spans="1:16" ht="12">
      <c r="A41" s="6"/>
      <c r="B41" s="6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">
      <c r="A42" s="6"/>
      <c r="B42" s="6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">
      <c r="A43" s="6"/>
      <c r="B43" s="6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">
      <c r="A44" s="6"/>
      <c r="B44" s="6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">
      <c r="A45" s="6"/>
      <c r="B45" s="6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">
      <c r="A46" s="6"/>
      <c r="B46" s="6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">
      <c r="A47" s="6"/>
      <c r="B47" s="6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">
      <c r="A48" s="6"/>
      <c r="B48" s="6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">
      <c r="A49" s="6"/>
      <c r="B49" s="6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">
      <c r="A50" s="6"/>
      <c r="B50" s="6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">
      <c r="A51" s="6"/>
      <c r="B51" s="6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">
      <c r="A52" s="6"/>
      <c r="B52" s="6"/>
      <c r="C52" s="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">
      <c r="A53" s="6"/>
      <c r="B53" s="6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">
      <c r="A54" s="6"/>
      <c r="B54" s="6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">
      <c r="A55" s="6"/>
      <c r="B55" s="6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">
      <c r="A56" s="6"/>
      <c r="B56" s="6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">
      <c r="A57" s="6"/>
      <c r="B57" s="6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">
      <c r="A58" s="6"/>
      <c r="B58" s="6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">
      <c r="A59" s="6"/>
      <c r="B59" s="6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">
      <c r="A60" s="6"/>
      <c r="B60" s="6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">
      <c r="A61" s="6"/>
      <c r="B61" s="6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">
      <c r="A62" s="6"/>
      <c r="B62" s="6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">
      <c r="A63" s="6"/>
      <c r="B63" s="6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">
      <c r="A64" s="6"/>
      <c r="B64" s="6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">
      <c r="A65" s="6"/>
      <c r="B65" s="6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">
      <c r="A66" s="6"/>
      <c r="B66" s="6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">
      <c r="A67" s="6"/>
      <c r="B67" s="6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">
      <c r="A68" s="6"/>
      <c r="B68" s="6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">
      <c r="A69" s="6"/>
      <c r="B69" s="6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">
      <c r="A70" s="6"/>
      <c r="B70" s="6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">
      <c r="A71" s="6"/>
      <c r="B71" s="6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">
      <c r="A72" s="6"/>
      <c r="B72" s="6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">
      <c r="A73" s="6"/>
      <c r="B73" s="6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">
      <c r="A74" s="6"/>
      <c r="B74" s="6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">
      <c r="A75" s="6"/>
      <c r="B75" s="6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">
      <c r="A76" s="6"/>
      <c r="B76" s="6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">
      <c r="A77" s="6"/>
      <c r="B77" s="6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">
      <c r="A78" s="6"/>
      <c r="B78" s="6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">
      <c r="A79" s="6"/>
      <c r="B79" s="6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">
      <c r="A80" s="6"/>
      <c r="B80" s="6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">
      <c r="A81" s="6"/>
      <c r="B81" s="6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">
      <c r="A82" s="6"/>
      <c r="B82" s="6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">
      <c r="A83" s="6"/>
      <c r="B83" s="6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">
      <c r="A84" s="6"/>
      <c r="B84" s="6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">
      <c r="A85" s="6"/>
      <c r="B85" s="6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">
      <c r="A86" s="6"/>
      <c r="B86" s="6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">
      <c r="A87" s="6"/>
      <c r="B87" s="6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">
      <c r="A88" s="6"/>
      <c r="B88" s="6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">
      <c r="A89" s="6"/>
      <c r="B89" s="6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">
      <c r="A90" s="6"/>
      <c r="B90" s="6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">
      <c r="A91" s="6"/>
      <c r="B91" s="6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">
      <c r="A92" s="6"/>
      <c r="B92" s="6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">
      <c r="A93" s="6"/>
      <c r="B93" s="6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">
      <c r="A94" s="6"/>
      <c r="B94" s="6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">
      <c r="A95" s="6"/>
      <c r="B95" s="6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">
      <c r="A96" s="6"/>
      <c r="B96" s="6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">
      <c r="A97" s="6"/>
      <c r="B97" s="6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6"/>
      <c r="B98" s="6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6"/>
      <c r="B99" s="6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6"/>
      <c r="B100" s="6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6"/>
      <c r="B101" s="6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6"/>
      <c r="B102" s="6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6"/>
      <c r="B103" s="6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6"/>
      <c r="B104" s="6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6"/>
      <c r="B105" s="6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6"/>
      <c r="B106" s="6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6"/>
      <c r="B107" s="6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6"/>
      <c r="B108" s="6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6"/>
      <c r="B109" s="6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6"/>
      <c r="B110" s="6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6"/>
      <c r="B111" s="6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6"/>
      <c r="B112" s="6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6"/>
      <c r="B113" s="6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6"/>
      <c r="B114" s="6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6"/>
      <c r="B115" s="6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6"/>
      <c r="B116" s="6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6"/>
      <c r="B117" s="6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6"/>
      <c r="B118" s="6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6"/>
      <c r="B119" s="6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6"/>
      <c r="B120" s="6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6"/>
      <c r="B121" s="6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6"/>
      <c r="B122" s="6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6"/>
      <c r="B123" s="6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6"/>
      <c r="B124" s="6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6"/>
      <c r="B125" s="6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6"/>
      <c r="B126" s="6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6"/>
      <c r="B127" s="6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6"/>
      <c r="B128" s="6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2017-03-02T20:52:50Z</cp:lastPrinted>
  <dcterms:created xsi:type="dcterms:W3CDTF">2009-09-26T18:03:40Z</dcterms:created>
  <dcterms:modified xsi:type="dcterms:W3CDTF">2017-10-07T15:23:03Z</dcterms:modified>
  <cp:category/>
  <cp:version/>
  <cp:contentType/>
  <cp:contentStatus/>
</cp:coreProperties>
</file>