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 activeTab="2"/>
  </bookViews>
  <sheets>
    <sheet name="Round 1" sheetId="1" r:id="rId1"/>
    <sheet name="Round 2" sheetId="2" r:id="rId2"/>
    <sheet name="Final" sheetId="3" r:id="rId3"/>
  </sheets>
  <definedNames>
    <definedName name="_xlnm.Print_Area" localSheetId="2">Final!$A$1:$G$17</definedName>
    <definedName name="_xlnm.Print_Area" localSheetId="0">'Round 1'!$A$1:$G$33</definedName>
    <definedName name="_xlnm.Print_Area" localSheetId="1">'Round 2'!$A$1:$G$25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B10" i="3"/>
  <c r="B11" i="3"/>
  <c r="B12" i="3"/>
  <c r="B19" i="2"/>
  <c r="B20" i="2"/>
  <c r="B9" i="2"/>
  <c r="B10" i="2"/>
  <c r="F19" i="2"/>
  <c r="F9" i="2"/>
  <c r="B9" i="1"/>
  <c r="B10" i="1"/>
  <c r="F27" i="1"/>
  <c r="F28" i="1"/>
  <c r="B27" i="1"/>
  <c r="B28" i="1"/>
  <c r="F18" i="1"/>
  <c r="F19" i="1"/>
  <c r="B18" i="1"/>
  <c r="B19" i="1"/>
  <c r="F9" i="1"/>
  <c r="F10" i="1"/>
  <c r="F12" i="3"/>
  <c r="F10" i="2"/>
  <c r="F11" i="2"/>
  <c r="F20" i="2"/>
  <c r="F21" i="2"/>
  <c r="B21" i="2"/>
  <c r="B11" i="2"/>
  <c r="F20" i="1"/>
  <c r="B11" i="1"/>
  <c r="F11" i="1"/>
  <c r="B20" i="1"/>
  <c r="B29" i="1"/>
  <c r="F29" i="1"/>
</calcChain>
</file>

<file path=xl/sharedStrings.xml><?xml version="1.0" encoding="utf-8"?>
<sst xmlns="http://schemas.openxmlformats.org/spreadsheetml/2006/main" count="96" uniqueCount="61">
  <si>
    <t>Rd 1</t>
  </si>
  <si>
    <t>H. G. Edmonds</t>
  </si>
  <si>
    <t>Helston A</t>
  </si>
  <si>
    <t>Mrs. J. Hibbitt</t>
  </si>
  <si>
    <t>St. Austell B</t>
  </si>
  <si>
    <t>St. Austell A</t>
  </si>
  <si>
    <t>2021-2022</t>
  </si>
  <si>
    <t>Penzance &amp; St. Ives A</t>
  </si>
  <si>
    <t>City of Truro B</t>
  </si>
  <si>
    <t>Hayle A</t>
  </si>
  <si>
    <t>S. Smith</t>
  </si>
  <si>
    <t>P. Osborne</t>
  </si>
  <si>
    <t>M.  Miles-Thomas</t>
  </si>
  <si>
    <t>Mrs. C. Myers</t>
  </si>
  <si>
    <t>Add on  65.80%</t>
  </si>
  <si>
    <t>Add on 57.20%</t>
  </si>
  <si>
    <t>N. Kitts</t>
  </si>
  <si>
    <t>D. Pendrill</t>
  </si>
  <si>
    <t>Miss J. Teagle</t>
  </si>
  <si>
    <t>A. Watling</t>
  </si>
  <si>
    <t>Ms. J. Lawrence</t>
  </si>
  <si>
    <t>B. Menneer</t>
  </si>
  <si>
    <t>N. Bennetts</t>
  </si>
  <si>
    <t xml:space="preserve"> G. Rogers </t>
  </si>
  <si>
    <t>Add on 41.20%</t>
  </si>
  <si>
    <t>W.P. Hammond</t>
  </si>
  <si>
    <t>J. Beaumont-Kerridge</t>
  </si>
  <si>
    <t>Mrs. L A Hammond</t>
  </si>
  <si>
    <t xml:space="preserve">B. Saxton </t>
  </si>
  <si>
    <t>Add on 43.90%</t>
  </si>
  <si>
    <t>M. Hurst</t>
  </si>
  <si>
    <t>T W Curnow</t>
  </si>
  <si>
    <t>P D Parker</t>
  </si>
  <si>
    <t>Miss Z A Roberts</t>
  </si>
  <si>
    <t>J. Emmerson</t>
  </si>
  <si>
    <t>M. Hammond</t>
  </si>
  <si>
    <t>Add on 40.1%</t>
  </si>
  <si>
    <t>Add on 0%</t>
  </si>
  <si>
    <t>A. Eustice</t>
  </si>
  <si>
    <t>lost to</t>
  </si>
  <si>
    <t xml:space="preserve">lost to </t>
  </si>
  <si>
    <t xml:space="preserve">The following teams are through to round 2 </t>
  </si>
  <si>
    <t>City of Truro B; St. Austell A; St. Austell B - joining St. Austell C who had a bye in the first round.</t>
  </si>
  <si>
    <t>Round 1 - Results</t>
  </si>
  <si>
    <t>Round 2 - Results</t>
  </si>
  <si>
    <t>W P Hammond</t>
  </si>
  <si>
    <t>Mrs L A Hammond</t>
  </si>
  <si>
    <t xml:space="preserve">St. Austell C </t>
  </si>
  <si>
    <t>D. Osborne</t>
  </si>
  <si>
    <t>R. Sampson</t>
  </si>
  <si>
    <t>A. Miller</t>
  </si>
  <si>
    <t>C. Karassek</t>
  </si>
  <si>
    <t>Add on 66.90%</t>
  </si>
  <si>
    <t>beat</t>
  </si>
  <si>
    <t>The following teams are through to the final:</t>
  </si>
  <si>
    <t>NCR</t>
  </si>
  <si>
    <t>St. Austell C &amp; St.Austell B</t>
  </si>
  <si>
    <t>Rd 2</t>
  </si>
  <si>
    <t xml:space="preserve">J.  Debnam </t>
  </si>
  <si>
    <t xml:space="preserve">Winners:  St. Austell B 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</si>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</sst>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0" fillId="3" borderId="2" applyNumberFormat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10" fontId="5" fillId="0" borderId="1" xfId="0" applyNumberFormat="1" applyFont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10" fontId="0" fillId="0" borderId="1" xfId="0" applyNumberFormat="1" applyBorder="1"/>
    <xf numFmtId="10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3" borderId="2" xfId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K14" sqref="K14"/>
    </sheetView>
  </sheetViews>
  <sheetFormatPr baseColWidth="10" defaultColWidth="8.83203125" defaultRowHeight="14" x14ac:dyDescent="0"/>
  <cols>
    <col min="1" max="1" width="22" customWidth="1"/>
    <col min="2" max="2" width="13.5" customWidth="1"/>
    <col min="5" max="5" width="23.6640625" customWidth="1"/>
  </cols>
  <sheetData>
    <row r="1" spans="1:7" ht="17">
      <c r="A1" s="1" t="s">
        <v>0</v>
      </c>
      <c r="C1" s="2"/>
      <c r="D1" s="3" t="s">
        <v>1</v>
      </c>
      <c r="E1" s="4"/>
      <c r="F1" s="2"/>
      <c r="G1" s="2"/>
    </row>
    <row r="2" spans="1:7" ht="15">
      <c r="A2" s="1"/>
      <c r="B2" s="2"/>
      <c r="C2" s="2"/>
      <c r="D2" s="5" t="s">
        <v>43</v>
      </c>
      <c r="E2" s="4"/>
      <c r="F2" s="2"/>
      <c r="G2" s="2"/>
    </row>
    <row r="3" spans="1:7">
      <c r="A3" s="1"/>
      <c r="B3" s="2"/>
      <c r="C3" s="2"/>
      <c r="D3" s="6" t="s">
        <v>6</v>
      </c>
      <c r="E3" s="4"/>
      <c r="F3" s="2"/>
      <c r="G3" s="2"/>
    </row>
    <row r="4" spans="1:7">
      <c r="A4" s="8" t="s">
        <v>7</v>
      </c>
      <c r="B4" s="9"/>
      <c r="C4" s="9"/>
      <c r="D4" s="9"/>
      <c r="E4" s="9" t="s">
        <v>8</v>
      </c>
      <c r="F4" s="9"/>
      <c r="G4" s="10"/>
    </row>
    <row r="5" spans="1:7">
      <c r="A5" s="10" t="s">
        <v>10</v>
      </c>
      <c r="B5" s="11">
        <v>96</v>
      </c>
      <c r="C5" s="11"/>
      <c r="D5" s="11"/>
      <c r="E5" s="11" t="s">
        <v>16</v>
      </c>
      <c r="F5" s="12">
        <v>95</v>
      </c>
      <c r="G5" s="11"/>
    </row>
    <row r="6" spans="1:7">
      <c r="A6" s="13" t="s">
        <v>11</v>
      </c>
      <c r="B6" s="11">
        <v>91</v>
      </c>
      <c r="C6" s="11"/>
      <c r="D6" s="11"/>
      <c r="E6" s="11" t="s">
        <v>17</v>
      </c>
      <c r="F6" s="12">
        <v>95</v>
      </c>
      <c r="G6" s="12"/>
    </row>
    <row r="7" spans="1:7">
      <c r="A7" s="10" t="s">
        <v>13</v>
      </c>
      <c r="B7" s="11">
        <v>94</v>
      </c>
      <c r="C7" s="10"/>
      <c r="D7" s="11"/>
      <c r="E7" s="11" t="s">
        <v>18</v>
      </c>
      <c r="F7" s="12">
        <v>96</v>
      </c>
      <c r="G7" s="11"/>
    </row>
    <row r="8" spans="1:7">
      <c r="A8" s="10" t="s">
        <v>12</v>
      </c>
      <c r="B8" s="11">
        <v>85</v>
      </c>
      <c r="C8" s="11"/>
      <c r="D8" s="11"/>
      <c r="E8" s="11" t="s">
        <v>19</v>
      </c>
      <c r="F8" s="12">
        <v>91</v>
      </c>
      <c r="G8" s="11"/>
    </row>
    <row r="9" spans="1:7">
      <c r="A9" s="14"/>
      <c r="B9" s="11">
        <f>SUM(B5:B8)</f>
        <v>366</v>
      </c>
      <c r="C9" s="11"/>
      <c r="D9" s="11"/>
      <c r="E9" s="11"/>
      <c r="F9" s="12">
        <f>SUM(F5:F8)</f>
        <v>377</v>
      </c>
      <c r="G9" s="11"/>
    </row>
    <row r="10" spans="1:7">
      <c r="A10" s="15" t="s">
        <v>14</v>
      </c>
      <c r="B10" s="16">
        <f>+(400-B9)/100*65.8</f>
        <v>22.372</v>
      </c>
      <c r="C10" s="11"/>
      <c r="D10" s="11"/>
      <c r="E10" s="11" t="s">
        <v>15</v>
      </c>
      <c r="F10" s="17">
        <f>+(400-F9)/100*57.2</f>
        <v>13.156000000000001</v>
      </c>
      <c r="G10" s="16"/>
    </row>
    <row r="11" spans="1:7">
      <c r="A11" s="14"/>
      <c r="B11" s="18">
        <f>SUM(B9:B10)</f>
        <v>388.37200000000001</v>
      </c>
      <c r="C11" s="11"/>
      <c r="D11" s="8" t="s">
        <v>40</v>
      </c>
      <c r="E11" s="11"/>
      <c r="F11" s="18">
        <f>SUM(F9:F10)</f>
        <v>390.15600000000001</v>
      </c>
      <c r="G11" s="18"/>
    </row>
    <row r="12" spans="1:7">
      <c r="A12" s="7"/>
      <c r="B12" s="19"/>
      <c r="C12" s="2"/>
      <c r="D12" s="20"/>
      <c r="E12" s="2"/>
      <c r="F12" s="21"/>
      <c r="G12" s="19"/>
    </row>
    <row r="13" spans="1:7">
      <c r="A13" s="8" t="s">
        <v>9</v>
      </c>
      <c r="B13" s="9"/>
      <c r="C13" s="9"/>
      <c r="D13" s="9"/>
      <c r="E13" s="9" t="s">
        <v>4</v>
      </c>
      <c r="F13" s="9"/>
      <c r="G13" s="10"/>
    </row>
    <row r="14" spans="1:7">
      <c r="A14" s="14" t="s">
        <v>20</v>
      </c>
      <c r="B14" s="11">
        <v>97</v>
      </c>
      <c r="C14" s="11"/>
      <c r="D14" s="11"/>
      <c r="E14" s="11" t="s">
        <v>25</v>
      </c>
      <c r="F14" s="11">
        <v>95</v>
      </c>
      <c r="G14" s="11"/>
    </row>
    <row r="15" spans="1:7">
      <c r="A15" s="14" t="s">
        <v>21</v>
      </c>
      <c r="B15" s="11">
        <v>95</v>
      </c>
      <c r="C15" s="11"/>
      <c r="D15" s="11"/>
      <c r="E15" s="11" t="s">
        <v>26</v>
      </c>
      <c r="F15" s="11">
        <v>98</v>
      </c>
      <c r="G15" s="12"/>
    </row>
    <row r="16" spans="1:7">
      <c r="A16" s="22" t="s">
        <v>22</v>
      </c>
      <c r="B16" s="11">
        <v>94</v>
      </c>
      <c r="C16" s="10"/>
      <c r="D16" s="11"/>
      <c r="E16" s="11" t="s">
        <v>27</v>
      </c>
      <c r="F16" s="11">
        <v>97</v>
      </c>
      <c r="G16" s="11"/>
    </row>
    <row r="17" spans="1:7">
      <c r="A17" s="14" t="s">
        <v>23</v>
      </c>
      <c r="B17" s="11">
        <v>95</v>
      </c>
      <c r="C17" s="11"/>
      <c r="D17" s="11"/>
      <c r="E17" s="11" t="s">
        <v>28</v>
      </c>
      <c r="F17" s="11">
        <v>98</v>
      </c>
      <c r="G17" s="11"/>
    </row>
    <row r="18" spans="1:7">
      <c r="A18" s="14"/>
      <c r="B18" s="11">
        <f>SUM(B14:B17)</f>
        <v>381</v>
      </c>
      <c r="F18" s="11">
        <f t="shared" ref="F18" si="0">SUM(F14:F17)</f>
        <v>388</v>
      </c>
      <c r="G18" s="11"/>
    </row>
    <row r="19" spans="1:7">
      <c r="A19" s="23" t="s">
        <v>24</v>
      </c>
      <c r="B19" s="16">
        <f>+(400-B18)/100*41.2</f>
        <v>7.8280000000000003</v>
      </c>
      <c r="C19" s="11"/>
      <c r="D19" s="11"/>
      <c r="E19" s="11" t="s">
        <v>29</v>
      </c>
      <c r="F19" s="2">
        <f>+(400-F18)/100*43.9</f>
        <v>5.2679999999999998</v>
      </c>
      <c r="G19" s="16"/>
    </row>
    <row r="20" spans="1:7">
      <c r="A20" s="14"/>
      <c r="B20" s="18">
        <f>SUM(B18:B19)</f>
        <v>388.82799999999997</v>
      </c>
      <c r="C20" s="11"/>
      <c r="D20" s="8" t="s">
        <v>40</v>
      </c>
      <c r="E20" s="11"/>
      <c r="F20" s="18">
        <f>SUM(F18:F19)</f>
        <v>393.26799999999997</v>
      </c>
      <c r="G20" s="18"/>
    </row>
    <row r="21" spans="1:7">
      <c r="A21" s="24"/>
      <c r="B21" s="17"/>
      <c r="C21" s="2"/>
      <c r="D21" s="2"/>
      <c r="E21" s="2"/>
      <c r="F21" s="25"/>
      <c r="G21" s="17"/>
    </row>
    <row r="22" spans="1:7">
      <c r="A22" s="8" t="s">
        <v>2</v>
      </c>
      <c r="B22" s="9"/>
      <c r="C22" s="9"/>
      <c r="D22" s="9"/>
      <c r="E22" s="9" t="s">
        <v>5</v>
      </c>
      <c r="F22" s="9"/>
      <c r="G22" s="10"/>
    </row>
    <row r="23" spans="1:7">
      <c r="A23" s="10" t="s">
        <v>30</v>
      </c>
      <c r="B23" s="11">
        <v>95</v>
      </c>
      <c r="C23" s="11"/>
      <c r="D23" s="11"/>
      <c r="E23" s="11" t="s">
        <v>32</v>
      </c>
      <c r="F23" s="28">
        <v>100</v>
      </c>
      <c r="G23" s="11"/>
    </row>
    <row r="24" spans="1:7">
      <c r="A24" s="10" t="s">
        <v>31</v>
      </c>
      <c r="B24" s="28">
        <v>100</v>
      </c>
      <c r="C24" s="11"/>
      <c r="D24" s="11"/>
      <c r="E24" s="11" t="s">
        <v>33</v>
      </c>
      <c r="F24" s="12">
        <v>98</v>
      </c>
      <c r="G24" s="12"/>
    </row>
    <row r="25" spans="1:7">
      <c r="A25" s="13" t="s">
        <v>38</v>
      </c>
      <c r="B25" s="11">
        <v>94</v>
      </c>
      <c r="C25" s="10"/>
      <c r="D25" s="11"/>
      <c r="E25" s="11" t="s">
        <v>34</v>
      </c>
      <c r="F25" s="11">
        <v>97</v>
      </c>
      <c r="G25" s="11"/>
    </row>
    <row r="26" spans="1:7">
      <c r="A26" s="10" t="s">
        <v>3</v>
      </c>
      <c r="B26" s="11">
        <v>98</v>
      </c>
      <c r="C26" s="11"/>
      <c r="D26" s="11"/>
      <c r="E26" s="26" t="s">
        <v>35</v>
      </c>
      <c r="F26" s="12">
        <v>98</v>
      </c>
      <c r="G26" s="11"/>
    </row>
    <row r="27" spans="1:7">
      <c r="A27" s="14"/>
      <c r="B27" s="11">
        <f>SUM(B23:B26)</f>
        <v>387</v>
      </c>
      <c r="C27" s="11"/>
      <c r="D27" s="11"/>
      <c r="E27" s="11"/>
      <c r="F27" s="12">
        <f>SUM(F23:F26)</f>
        <v>393</v>
      </c>
      <c r="G27" s="11"/>
    </row>
    <row r="28" spans="1:7">
      <c r="A28" s="23" t="s">
        <v>36</v>
      </c>
      <c r="B28" s="16">
        <f>+(400-B27)/100*40.1</f>
        <v>5.2130000000000001</v>
      </c>
      <c r="C28" s="11"/>
      <c r="D28" s="11"/>
      <c r="E28" s="27" t="s">
        <v>37</v>
      </c>
      <c r="F28" s="17">
        <f>+(400-F27)/100*0</f>
        <v>0</v>
      </c>
      <c r="G28" s="16"/>
    </row>
    <row r="29" spans="1:7">
      <c r="A29" s="14"/>
      <c r="B29" s="18">
        <f>SUM(B27:B28)</f>
        <v>392.21300000000002</v>
      </c>
      <c r="C29" s="11"/>
      <c r="D29" s="8" t="s">
        <v>39</v>
      </c>
      <c r="E29" s="11"/>
      <c r="F29" s="18">
        <f>SUM(F27:F28)</f>
        <v>393</v>
      </c>
      <c r="G29" s="18"/>
    </row>
    <row r="31" spans="1:7">
      <c r="A31" s="31" t="s">
        <v>41</v>
      </c>
      <c r="B31" s="31"/>
      <c r="C31" s="31"/>
    </row>
    <row r="32" spans="1:7">
      <c r="A32" s="32" t="s">
        <v>42</v>
      </c>
      <c r="B32" s="32"/>
      <c r="C32" s="32"/>
      <c r="D32" s="32"/>
      <c r="E32" s="32"/>
      <c r="F32" s="32"/>
    </row>
  </sheetData>
  <mergeCells count="2">
    <mergeCell ref="A31:C31"/>
    <mergeCell ref="A32:F3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11" sqref="B11"/>
    </sheetView>
  </sheetViews>
  <sheetFormatPr baseColWidth="10" defaultColWidth="8.83203125" defaultRowHeight="14" x14ac:dyDescent="0"/>
  <cols>
    <col min="1" max="1" width="21.5" customWidth="1"/>
    <col min="2" max="2" width="15.1640625" customWidth="1"/>
    <col min="5" max="5" width="21" customWidth="1"/>
  </cols>
  <sheetData>
    <row r="1" spans="1:7" ht="17">
      <c r="A1" s="1" t="s">
        <v>57</v>
      </c>
      <c r="C1" s="2"/>
      <c r="D1" s="3" t="s">
        <v>1</v>
      </c>
      <c r="E1" s="4"/>
      <c r="F1" s="2"/>
      <c r="G1" s="2"/>
    </row>
    <row r="2" spans="1:7" ht="15">
      <c r="A2" s="1"/>
      <c r="B2" s="2"/>
      <c r="C2" s="2"/>
      <c r="D2" s="5" t="s">
        <v>44</v>
      </c>
      <c r="E2" s="4"/>
      <c r="F2" s="2"/>
      <c r="G2" s="2"/>
    </row>
    <row r="3" spans="1:7">
      <c r="A3" s="1"/>
      <c r="B3" s="2"/>
      <c r="C3" s="2"/>
      <c r="D3" s="6" t="s">
        <v>6</v>
      </c>
      <c r="E3" s="4"/>
      <c r="F3" s="2"/>
      <c r="G3" s="2"/>
    </row>
    <row r="4" spans="1:7">
      <c r="A4" s="8" t="s">
        <v>4</v>
      </c>
      <c r="B4" s="9"/>
      <c r="C4" s="9"/>
      <c r="D4" s="9"/>
      <c r="E4" s="9" t="s">
        <v>8</v>
      </c>
      <c r="F4" s="9"/>
      <c r="G4" s="10"/>
    </row>
    <row r="5" spans="1:7">
      <c r="A5" s="10" t="s">
        <v>45</v>
      </c>
      <c r="B5" s="11">
        <v>96</v>
      </c>
      <c r="C5" s="11"/>
      <c r="D5" s="11"/>
      <c r="E5" s="11" t="s">
        <v>16</v>
      </c>
      <c r="F5" s="12">
        <v>95</v>
      </c>
      <c r="G5" s="11"/>
    </row>
    <row r="6" spans="1:7">
      <c r="A6" s="13" t="s">
        <v>26</v>
      </c>
      <c r="B6" s="11">
        <v>98</v>
      </c>
      <c r="C6" s="11"/>
      <c r="D6" s="11"/>
      <c r="E6" s="11" t="s">
        <v>17</v>
      </c>
      <c r="F6" s="12">
        <v>92</v>
      </c>
      <c r="G6" s="12"/>
    </row>
    <row r="7" spans="1:7">
      <c r="A7" s="10" t="s">
        <v>46</v>
      </c>
      <c r="B7" s="11">
        <v>95</v>
      </c>
      <c r="C7" s="10"/>
      <c r="D7" s="11"/>
      <c r="E7" s="11" t="s">
        <v>18</v>
      </c>
      <c r="F7" s="12" t="s">
        <v>55</v>
      </c>
      <c r="G7" s="11"/>
    </row>
    <row r="8" spans="1:7">
      <c r="A8" s="10" t="s">
        <v>28</v>
      </c>
      <c r="B8" s="11">
        <v>96</v>
      </c>
      <c r="C8" s="11"/>
      <c r="D8" s="11"/>
      <c r="E8" s="11" t="s">
        <v>19</v>
      </c>
      <c r="F8" s="12">
        <v>96</v>
      </c>
      <c r="G8" s="11"/>
    </row>
    <row r="9" spans="1:7">
      <c r="A9" s="14"/>
      <c r="B9" s="11">
        <f>+SUM(B5:B8)</f>
        <v>385</v>
      </c>
      <c r="C9" s="11"/>
      <c r="D9" s="11"/>
      <c r="E9" s="11"/>
      <c r="F9" s="12">
        <f>SUM(F5:F8)</f>
        <v>283</v>
      </c>
      <c r="G9" s="11"/>
    </row>
    <row r="10" spans="1:7">
      <c r="A10" s="15" t="s">
        <v>14</v>
      </c>
      <c r="B10" s="16">
        <f>+(400-B9)/100*65.8</f>
        <v>9.8699999999999992</v>
      </c>
      <c r="C10" s="11"/>
      <c r="D10" s="11"/>
      <c r="E10" s="11" t="s">
        <v>15</v>
      </c>
      <c r="F10" s="17">
        <f>+(400-F9)/100*57.2</f>
        <v>66.923999999999992</v>
      </c>
      <c r="G10" s="16"/>
    </row>
    <row r="11" spans="1:7">
      <c r="A11" s="14"/>
      <c r="B11" s="18">
        <f>SUM(B9:B10)</f>
        <v>394.87</v>
      </c>
      <c r="C11" s="11"/>
      <c r="D11" s="8" t="s">
        <v>53</v>
      </c>
      <c r="E11" s="11"/>
      <c r="F11" s="18">
        <f>SUM(F9:F10)</f>
        <v>349.92399999999998</v>
      </c>
      <c r="G11" s="18"/>
    </row>
    <row r="12" spans="1:7">
      <c r="A12" s="7"/>
      <c r="B12" s="19"/>
      <c r="C12" s="2"/>
      <c r="D12" s="20"/>
      <c r="E12" s="2"/>
      <c r="F12" s="21"/>
      <c r="G12" s="19"/>
    </row>
    <row r="13" spans="1:7">
      <c r="A13" s="24"/>
      <c r="B13" s="17"/>
      <c r="C13" s="2"/>
      <c r="D13" s="2"/>
      <c r="E13" s="2"/>
      <c r="F13" s="25"/>
      <c r="G13" s="17"/>
    </row>
    <row r="14" spans="1:7">
      <c r="A14" s="8" t="s">
        <v>47</v>
      </c>
      <c r="B14" s="9"/>
      <c r="C14" s="9"/>
      <c r="D14" s="9"/>
      <c r="E14" s="9" t="s">
        <v>5</v>
      </c>
      <c r="F14" s="9"/>
      <c r="G14" s="10"/>
    </row>
    <row r="15" spans="1:7">
      <c r="A15" s="10" t="s">
        <v>48</v>
      </c>
      <c r="B15" s="11">
        <v>95</v>
      </c>
      <c r="C15" s="11"/>
      <c r="D15" s="11"/>
      <c r="E15" s="11" t="s">
        <v>32</v>
      </c>
      <c r="F15" s="29">
        <v>99</v>
      </c>
      <c r="G15" s="11"/>
    </row>
    <row r="16" spans="1:7">
      <c r="A16" s="10" t="s">
        <v>49</v>
      </c>
      <c r="B16" s="29">
        <v>91</v>
      </c>
      <c r="C16" s="11"/>
      <c r="D16" s="11"/>
      <c r="E16" s="11" t="s">
        <v>33</v>
      </c>
      <c r="F16" s="12">
        <v>95</v>
      </c>
      <c r="G16" s="12"/>
    </row>
    <row r="17" spans="1:7">
      <c r="A17" s="13" t="s">
        <v>50</v>
      </c>
      <c r="B17" s="11">
        <v>97</v>
      </c>
      <c r="C17" s="10"/>
      <c r="D17" s="11"/>
      <c r="E17" s="11" t="s">
        <v>34</v>
      </c>
      <c r="F17" s="11">
        <v>96</v>
      </c>
      <c r="G17" s="11"/>
    </row>
    <row r="18" spans="1:7">
      <c r="A18" s="10" t="s">
        <v>51</v>
      </c>
      <c r="B18" s="11">
        <v>87</v>
      </c>
      <c r="C18" s="11"/>
      <c r="D18" s="11"/>
      <c r="E18" s="26" t="s">
        <v>35</v>
      </c>
      <c r="F18" s="12">
        <v>98</v>
      </c>
      <c r="G18" s="11"/>
    </row>
    <row r="19" spans="1:7">
      <c r="A19" s="14"/>
      <c r="B19" s="11">
        <f>+SUM(B15:B18)</f>
        <v>370</v>
      </c>
      <c r="C19" s="11"/>
      <c r="D19" s="11"/>
      <c r="E19" s="11"/>
      <c r="F19" s="12">
        <f>SUM(F15:F18)</f>
        <v>388</v>
      </c>
      <c r="G19" s="11"/>
    </row>
    <row r="20" spans="1:7">
      <c r="A20" s="23" t="s">
        <v>52</v>
      </c>
      <c r="B20" s="16">
        <f>+(400-B19)/100*66.9</f>
        <v>20.07</v>
      </c>
      <c r="C20" s="11"/>
      <c r="D20" s="11"/>
      <c r="E20" s="27" t="s">
        <v>37</v>
      </c>
      <c r="F20" s="17">
        <f>+(400-F19)/100*0</f>
        <v>0</v>
      </c>
      <c r="G20" s="16"/>
    </row>
    <row r="21" spans="1:7">
      <c r="A21" s="14"/>
      <c r="B21" s="18">
        <f>SUM(B19:B20)</f>
        <v>390.07</v>
      </c>
      <c r="C21" s="11"/>
      <c r="D21" s="8" t="s">
        <v>53</v>
      </c>
      <c r="E21" s="11"/>
      <c r="F21" s="18">
        <f>SUM(F19:F20)</f>
        <v>388</v>
      </c>
      <c r="G21" s="18"/>
    </row>
    <row r="23" spans="1:7">
      <c r="A23" s="31" t="s">
        <v>54</v>
      </c>
      <c r="B23" s="31"/>
      <c r="C23" s="31"/>
      <c r="D23" s="31"/>
    </row>
    <row r="24" spans="1:7">
      <c r="A24" s="32" t="s">
        <v>56</v>
      </c>
      <c r="B24" s="32"/>
      <c r="C24" s="32"/>
      <c r="D24" s="32"/>
    </row>
  </sheetData>
  <mergeCells count="2">
    <mergeCell ref="A23:D23"/>
    <mergeCell ref="A24:D24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" sqref="H1"/>
    </sheetView>
  </sheetViews>
  <sheetFormatPr baseColWidth="10" defaultColWidth="8.83203125" defaultRowHeight="14" x14ac:dyDescent="0"/>
  <cols>
    <col min="1" max="1" width="20.83203125" customWidth="1"/>
    <col min="4" max="4" width="10.5" customWidth="1"/>
    <col min="5" max="5" width="21.5" customWidth="1"/>
  </cols>
  <sheetData>
    <row r="1" spans="1:7" ht="17">
      <c r="A1" s="1" t="s">
        <v>60</v>
      </c>
      <c r="C1" s="2"/>
      <c r="D1" s="3" t="s">
        <v>1</v>
      </c>
      <c r="E1" s="4"/>
      <c r="F1" s="2"/>
      <c r="G1" s="2"/>
    </row>
    <row r="2" spans="1:7" ht="15">
      <c r="A2" s="1"/>
      <c r="B2" s="2"/>
      <c r="C2" s="2"/>
      <c r="D2" s="5" t="s">
        <v>60</v>
      </c>
      <c r="E2" s="4"/>
      <c r="F2" s="2"/>
      <c r="G2" s="2"/>
    </row>
    <row r="3" spans="1:7">
      <c r="A3" s="1"/>
      <c r="B3" s="2"/>
      <c r="C3" s="2"/>
      <c r="D3" s="6" t="s">
        <v>6</v>
      </c>
      <c r="E3" s="4"/>
      <c r="F3" s="2"/>
      <c r="G3" s="2"/>
    </row>
    <row r="4" spans="1:7">
      <c r="A4" s="8" t="s">
        <v>4</v>
      </c>
      <c r="B4" s="9"/>
      <c r="C4" s="9"/>
      <c r="D4" s="9"/>
      <c r="E4" s="8" t="s">
        <v>47</v>
      </c>
      <c r="F4" s="9"/>
      <c r="G4" s="10"/>
    </row>
    <row r="5" spans="1:7">
      <c r="A5" s="10" t="s">
        <v>45</v>
      </c>
      <c r="B5" s="11">
        <v>97</v>
      </c>
      <c r="C5" s="11"/>
      <c r="D5" s="11"/>
      <c r="E5" s="10" t="s">
        <v>48</v>
      </c>
      <c r="F5" s="11">
        <v>97</v>
      </c>
      <c r="G5" s="11"/>
    </row>
    <row r="6" spans="1:7">
      <c r="A6" s="13" t="s">
        <v>26</v>
      </c>
      <c r="B6" s="11">
        <v>99</v>
      </c>
      <c r="C6" s="11"/>
      <c r="D6" s="11"/>
      <c r="E6" s="10" t="s">
        <v>49</v>
      </c>
      <c r="F6" s="29">
        <v>93</v>
      </c>
      <c r="G6" s="12"/>
    </row>
    <row r="7" spans="1:7" ht="15" thickBot="1">
      <c r="A7" s="10" t="s">
        <v>46</v>
      </c>
      <c r="B7" s="11">
        <v>95</v>
      </c>
      <c r="C7" s="10"/>
      <c r="D7" s="11"/>
      <c r="E7" s="13" t="s">
        <v>50</v>
      </c>
      <c r="F7" s="11">
        <v>87</v>
      </c>
      <c r="G7" s="11"/>
    </row>
    <row r="8" spans="1:7" ht="16" thickTop="1" thickBot="1">
      <c r="A8" s="10" t="s">
        <v>28</v>
      </c>
      <c r="B8" s="30"/>
      <c r="C8" s="11"/>
      <c r="D8" s="11"/>
      <c r="E8" s="10" t="s">
        <v>51</v>
      </c>
      <c r="F8" s="11">
        <v>89</v>
      </c>
      <c r="G8" s="11"/>
    </row>
    <row r="9" spans="1:7" ht="15" thickTop="1">
      <c r="A9" s="10" t="s">
        <v>58</v>
      </c>
      <c r="B9" s="11">
        <v>94</v>
      </c>
      <c r="C9" s="11"/>
      <c r="D9" s="11"/>
      <c r="E9" s="10"/>
      <c r="F9" s="11"/>
      <c r="G9" s="11"/>
    </row>
    <row r="10" spans="1:7">
      <c r="A10" s="14"/>
      <c r="B10" s="11">
        <f>SUM(B5:B9)</f>
        <v>385</v>
      </c>
      <c r="C10" s="11"/>
      <c r="D10" s="11"/>
      <c r="E10" s="14"/>
      <c r="F10" s="11">
        <f>SUM(F5:F9)</f>
        <v>366</v>
      </c>
      <c r="G10" s="11"/>
    </row>
    <row r="11" spans="1:7">
      <c r="A11" s="15" t="s">
        <v>14</v>
      </c>
      <c r="B11" s="16">
        <f>+(400-B10)/100*65.8</f>
        <v>9.8699999999999992</v>
      </c>
      <c r="C11" s="11"/>
      <c r="D11" s="11"/>
      <c r="E11" s="23" t="s">
        <v>52</v>
      </c>
      <c r="F11" s="16">
        <f>+(400-F10)/100*66.9</f>
        <v>22.746000000000002</v>
      </c>
      <c r="G11" s="16"/>
    </row>
    <row r="12" spans="1:7">
      <c r="A12" s="14"/>
      <c r="B12" s="18">
        <f>SUM(B10,B11)</f>
        <v>394.87</v>
      </c>
      <c r="C12" s="11"/>
      <c r="D12" s="8"/>
      <c r="E12" s="14"/>
      <c r="F12" s="18">
        <f>SUM(F10:F11)</f>
        <v>388.74599999999998</v>
      </c>
      <c r="G12" s="18"/>
    </row>
    <row r="13" spans="1:7">
      <c r="A13" s="7"/>
      <c r="B13" s="19"/>
      <c r="C13" s="2"/>
      <c r="D13" s="20"/>
      <c r="E13" s="2"/>
      <c r="F13" s="21"/>
      <c r="G13" s="19"/>
    </row>
    <row r="15" spans="1:7">
      <c r="A15" s="31" t="s">
        <v>59</v>
      </c>
      <c r="B15" s="31"/>
      <c r="C15" s="31"/>
      <c r="D15" s="31"/>
      <c r="E15" s="31"/>
      <c r="F15" s="31"/>
      <c r="G15" s="31"/>
    </row>
  </sheetData>
  <mergeCells count="1">
    <mergeCell ref="A15:G15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Round 1</vt:lpstr>
      <vt:lpstr>Round 2</vt:lpstr>
      <vt:lpstr>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Marie Ralph</cp:lastModifiedBy>
  <cp:lastPrinted>2022-04-12T14:42:10Z</cp:lastPrinted>
  <dcterms:created xsi:type="dcterms:W3CDTF">2022-01-22T11:41:40Z</dcterms:created>
  <dcterms:modified xsi:type="dcterms:W3CDTF">2022-04-12T16:24:38Z</dcterms:modified>
</cp:coreProperties>
</file>