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00" windowHeight="6740" activeTab="0"/>
  </bookViews>
  <sheets>
    <sheet name="2019" sheetId="1" r:id="rId1"/>
  </sheets>
  <definedNames>
    <definedName name="_xlnm.Print_Area" localSheetId="0">'2019'!$A$1:$Q$35</definedName>
  </definedNames>
  <calcPr fullCalcOnLoad="1"/>
</workbook>
</file>

<file path=xl/sharedStrings.xml><?xml version="1.0" encoding="utf-8"?>
<sst xmlns="http://schemas.openxmlformats.org/spreadsheetml/2006/main" count="42" uniqueCount="34">
  <si>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</si>
  <si>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</si>
  <si>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</si>
  <si>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</si>
  <si>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</si>
  <si>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</si>
  <si>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</si>
  <si>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</si>
  <si>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</si>
  <si>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</si>
  <si>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</si>
  <si>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</si>
  <si>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</si>
  <si>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CTSA 50m/100yds</t>
  </si>
  <si>
    <t>Individual League</t>
  </si>
  <si>
    <t>Division 2</t>
  </si>
  <si>
    <t>Summer 2019</t>
  </si>
  <si>
    <t>St. Austell</t>
  </si>
  <si>
    <t>G. Matta</t>
  </si>
  <si>
    <t>J. Beaumont-Kerridge</t>
  </si>
  <si>
    <t>P. Yeomans</t>
  </si>
  <si>
    <t>A. Miller</t>
  </si>
  <si>
    <t>Liskeard</t>
  </si>
  <si>
    <t>Miss.S. Alford</t>
  </si>
  <si>
    <t>T. Kurn</t>
  </si>
  <si>
    <t>D. Richards</t>
  </si>
  <si>
    <t>Launceston</t>
  </si>
  <si>
    <t>S. Catling</t>
  </si>
  <si>
    <t>A. Savory</t>
  </si>
  <si>
    <t>B. Masters</t>
  </si>
  <si>
    <t>Holmans</t>
  </si>
  <si>
    <t>R. Thompson</t>
  </si>
  <si>
    <t>Amended score</t>
  </si>
  <si>
    <t>Launceston Club competitors have withdrawn from the competition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</si>
</sst>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3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workbookViewId="0" topLeftCell="A1">
      <selection activeCell="A23" sqref="A23"/>
    </sheetView>
  </sheetViews>
  <sheetFormatPr defaultColWidth="8.8515625" defaultRowHeight="12.75"/>
  <cols>
    <col min="1" max="1" width="16.421875" style="0" customWidth="1"/>
    <col min="2" max="2" width="18.421875" style="0" customWidth="1"/>
    <col min="3" max="3" width="6.421875" style="0" customWidth="1"/>
    <col min="4" max="4" width="5.710937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6" width="6.7109375" style="0" customWidth="1"/>
  </cols>
  <sheetData>
    <row r="1" spans="4:8" ht="22.5">
      <c r="D1" s="17" t="s">
        <v>13</v>
      </c>
      <c r="H1" s="9"/>
    </row>
    <row r="2" spans="5:8" ht="12">
      <c r="E2" s="16" t="s">
        <v>16</v>
      </c>
      <c r="H2" s="10"/>
    </row>
    <row r="3" spans="1:8" ht="12">
      <c r="A3" s="23"/>
      <c r="E3" t="s">
        <v>14</v>
      </c>
      <c r="H3" s="10"/>
    </row>
    <row r="4" spans="1:8" ht="12.75" customHeight="1">
      <c r="A4" s="23"/>
      <c r="E4" s="1"/>
      <c r="H4" s="11"/>
    </row>
    <row r="5" spans="3:4" ht="12">
      <c r="C5" s="4" t="s">
        <v>3</v>
      </c>
      <c r="D5" s="2" t="s">
        <v>6</v>
      </c>
    </row>
    <row r="6" spans="1:16" ht="12">
      <c r="A6" s="2" t="s">
        <v>1</v>
      </c>
      <c r="B6" s="2" t="s">
        <v>0</v>
      </c>
      <c r="C6" s="4" t="s">
        <v>2</v>
      </c>
      <c r="D6" s="12">
        <v>1</v>
      </c>
      <c r="E6" s="12"/>
      <c r="F6" s="12">
        <v>2</v>
      </c>
      <c r="G6" s="12"/>
      <c r="H6" s="12">
        <v>3</v>
      </c>
      <c r="I6" s="12"/>
      <c r="J6" s="12">
        <v>4</v>
      </c>
      <c r="K6" s="12"/>
      <c r="L6" s="12">
        <v>5</v>
      </c>
      <c r="M6" s="12"/>
      <c r="N6" s="4" t="s">
        <v>4</v>
      </c>
      <c r="O6" s="4" t="s">
        <v>5</v>
      </c>
      <c r="P6" s="4" t="s">
        <v>2</v>
      </c>
    </row>
    <row r="7" spans="1:16" ht="12">
      <c r="A7" s="2" t="s">
        <v>7</v>
      </c>
      <c r="B7" s="2"/>
      <c r="C7" s="4"/>
      <c r="D7" s="12" t="s">
        <v>8</v>
      </c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12</v>
      </c>
      <c r="M7" s="2"/>
      <c r="N7" s="4"/>
      <c r="O7" s="4"/>
      <c r="P7" s="4"/>
    </row>
    <row r="8" spans="1:17" ht="12">
      <c r="A8" s="26" t="s">
        <v>22</v>
      </c>
      <c r="B8" s="26" t="s">
        <v>24</v>
      </c>
      <c r="C8" s="27">
        <v>94.5</v>
      </c>
      <c r="D8" s="5">
        <f>192+188</f>
        <v>380</v>
      </c>
      <c r="E8" s="7">
        <v>2</v>
      </c>
      <c r="F8" s="5">
        <f>189+193</f>
        <v>382</v>
      </c>
      <c r="G8" s="7">
        <v>3</v>
      </c>
      <c r="H8" s="5">
        <f>197+189</f>
        <v>386</v>
      </c>
      <c r="I8" s="7">
        <v>3</v>
      </c>
      <c r="J8" s="5">
        <f>190+188</f>
        <v>378</v>
      </c>
      <c r="K8" s="7">
        <v>3</v>
      </c>
      <c r="L8" s="5">
        <f>187+191</f>
        <v>378</v>
      </c>
      <c r="M8" s="7">
        <v>3</v>
      </c>
      <c r="N8" s="5">
        <f aca="true" t="shared" si="0" ref="N8:O13">SUM(D8+F8+H8+J8+L8)</f>
        <v>1904</v>
      </c>
      <c r="O8" s="5">
        <f t="shared" si="0"/>
        <v>14</v>
      </c>
      <c r="P8" s="13">
        <f aca="true" t="shared" si="1" ref="P8:P13">IF(COUNT(D8,F8,H8,J8,L8),AVERAGE(D8,F8,H8,J8,L8)," ")</f>
        <v>380.8</v>
      </c>
      <c r="Q8" s="15">
        <f aca="true" t="shared" si="2" ref="Q8:Q13">+P8/4</f>
        <v>95.2</v>
      </c>
    </row>
    <row r="9" spans="1:17" ht="12">
      <c r="A9" s="26" t="s">
        <v>17</v>
      </c>
      <c r="B9" s="26" t="s">
        <v>19</v>
      </c>
      <c r="C9" s="27">
        <v>95.9</v>
      </c>
      <c r="D9" s="28">
        <f>383-1</f>
        <v>382</v>
      </c>
      <c r="E9" s="7">
        <v>3</v>
      </c>
      <c r="F9" s="5">
        <v>381</v>
      </c>
      <c r="G9" s="7">
        <v>2</v>
      </c>
      <c r="H9" s="5">
        <v>381</v>
      </c>
      <c r="I9" s="7">
        <v>2</v>
      </c>
      <c r="J9" s="5">
        <v>377</v>
      </c>
      <c r="K9" s="7">
        <v>2</v>
      </c>
      <c r="L9" s="5">
        <v>376</v>
      </c>
      <c r="M9" s="7">
        <v>1</v>
      </c>
      <c r="N9" s="5">
        <f t="shared" si="0"/>
        <v>1897</v>
      </c>
      <c r="O9" s="5">
        <f t="shared" si="0"/>
        <v>10</v>
      </c>
      <c r="P9" s="13">
        <f t="shared" si="1"/>
        <v>379.4</v>
      </c>
      <c r="Q9" s="15">
        <f t="shared" si="2"/>
        <v>94.85</v>
      </c>
    </row>
    <row r="10" spans="1:17" ht="12">
      <c r="A10" s="26" t="s">
        <v>17</v>
      </c>
      <c r="B10" s="26" t="s">
        <v>18</v>
      </c>
      <c r="C10" s="27">
        <v>93.9</v>
      </c>
      <c r="D10" s="5">
        <v>368</v>
      </c>
      <c r="E10" s="7"/>
      <c r="F10" s="5">
        <v>371</v>
      </c>
      <c r="G10" s="7"/>
      <c r="H10" s="5">
        <v>350</v>
      </c>
      <c r="I10" s="7"/>
      <c r="J10" s="5">
        <v>372</v>
      </c>
      <c r="K10" s="7">
        <v>1</v>
      </c>
      <c r="L10" s="5">
        <v>377</v>
      </c>
      <c r="M10" s="7">
        <v>2</v>
      </c>
      <c r="N10" s="5">
        <f t="shared" si="0"/>
        <v>1838</v>
      </c>
      <c r="O10" s="5">
        <f t="shared" si="0"/>
        <v>3</v>
      </c>
      <c r="P10" s="13">
        <f t="shared" si="1"/>
        <v>367.6</v>
      </c>
      <c r="Q10" s="15">
        <f t="shared" si="2"/>
        <v>91.9</v>
      </c>
    </row>
    <row r="11" spans="1:17" ht="12">
      <c r="A11" s="26" t="s">
        <v>17</v>
      </c>
      <c r="B11" s="26" t="s">
        <v>20</v>
      </c>
      <c r="C11" s="27">
        <v>92.6</v>
      </c>
      <c r="D11" s="5">
        <v>357</v>
      </c>
      <c r="E11" s="7"/>
      <c r="F11" s="5">
        <v>374</v>
      </c>
      <c r="G11" s="7">
        <v>1</v>
      </c>
      <c r="H11" s="5">
        <v>375</v>
      </c>
      <c r="I11" s="7">
        <v>1</v>
      </c>
      <c r="J11" s="5">
        <v>366</v>
      </c>
      <c r="K11" s="7"/>
      <c r="L11" s="5"/>
      <c r="M11" s="7"/>
      <c r="N11" s="5">
        <f t="shared" si="0"/>
        <v>1472</v>
      </c>
      <c r="O11" s="5">
        <f t="shared" si="0"/>
        <v>2</v>
      </c>
      <c r="P11" s="13">
        <f t="shared" si="1"/>
        <v>368</v>
      </c>
      <c r="Q11" s="15">
        <f t="shared" si="2"/>
        <v>92</v>
      </c>
    </row>
    <row r="12" spans="1:17" ht="12">
      <c r="A12" s="26" t="s">
        <v>22</v>
      </c>
      <c r="B12" s="26" t="s">
        <v>23</v>
      </c>
      <c r="C12" s="27">
        <v>93.2</v>
      </c>
      <c r="D12" s="5">
        <f>188+185</f>
        <v>373</v>
      </c>
      <c r="E12" s="7">
        <v>1</v>
      </c>
      <c r="F12" s="5">
        <f>183+182</f>
        <v>365</v>
      </c>
      <c r="G12" s="7"/>
      <c r="H12" s="5">
        <f>183+178</f>
        <v>361</v>
      </c>
      <c r="I12" s="7"/>
      <c r="J12" s="5">
        <f>177+174</f>
        <v>351</v>
      </c>
      <c r="K12" s="7"/>
      <c r="L12" s="5">
        <f>184+180</f>
        <v>364</v>
      </c>
      <c r="M12" s="7"/>
      <c r="N12" s="5">
        <f t="shared" si="0"/>
        <v>1814</v>
      </c>
      <c r="O12" s="5">
        <f t="shared" si="0"/>
        <v>1</v>
      </c>
      <c r="P12" s="13">
        <f t="shared" si="1"/>
        <v>362.8</v>
      </c>
      <c r="Q12" s="15">
        <f t="shared" si="2"/>
        <v>90.7</v>
      </c>
    </row>
    <row r="13" spans="1:17" ht="12">
      <c r="A13" s="26" t="s">
        <v>30</v>
      </c>
      <c r="B13" s="26" t="s">
        <v>31</v>
      </c>
      <c r="C13" s="27">
        <v>94.6</v>
      </c>
      <c r="D13" s="5">
        <f>91+96+85+95</f>
        <v>367</v>
      </c>
      <c r="E13" s="7"/>
      <c r="F13" s="5">
        <f>89+96+89+95</f>
        <v>369</v>
      </c>
      <c r="G13" s="7"/>
      <c r="H13" s="5">
        <v>355</v>
      </c>
      <c r="I13" s="7"/>
      <c r="J13" s="5">
        <v>371</v>
      </c>
      <c r="K13" s="7"/>
      <c r="L13" s="5"/>
      <c r="M13" s="7"/>
      <c r="N13" s="5">
        <f t="shared" si="0"/>
        <v>1462</v>
      </c>
      <c r="O13" s="5">
        <f t="shared" si="0"/>
        <v>0</v>
      </c>
      <c r="P13" s="13">
        <f t="shared" si="1"/>
        <v>365.5</v>
      </c>
      <c r="Q13" s="15">
        <f t="shared" si="2"/>
        <v>91.375</v>
      </c>
    </row>
    <row r="14" spans="1:17" ht="12">
      <c r="A14" s="2" t="s">
        <v>15</v>
      </c>
      <c r="B14" s="26"/>
      <c r="C14" s="27"/>
      <c r="D14" s="5"/>
      <c r="E14" s="7"/>
      <c r="F14" s="5"/>
      <c r="G14" s="7"/>
      <c r="H14" s="5"/>
      <c r="I14" s="7"/>
      <c r="J14" s="5"/>
      <c r="K14" s="7"/>
      <c r="L14" s="5"/>
      <c r="M14" s="7"/>
      <c r="N14" s="5"/>
      <c r="O14" s="5"/>
      <c r="P14" s="13"/>
      <c r="Q14" s="15"/>
    </row>
    <row r="15" spans="1:17" ht="12">
      <c r="A15" s="26" t="s">
        <v>22</v>
      </c>
      <c r="B15" s="26" t="s">
        <v>25</v>
      </c>
      <c r="C15" s="27">
        <v>90.9</v>
      </c>
      <c r="D15" s="5">
        <f>180+180</f>
        <v>360</v>
      </c>
      <c r="E15" s="7"/>
      <c r="F15" s="5">
        <f>182+181</f>
        <v>363</v>
      </c>
      <c r="G15" s="7">
        <v>3</v>
      </c>
      <c r="H15" s="5">
        <f>186+189</f>
        <v>375</v>
      </c>
      <c r="I15" s="7">
        <v>3</v>
      </c>
      <c r="J15" s="5">
        <f>177+187</f>
        <v>364</v>
      </c>
      <c r="K15" s="7">
        <v>3</v>
      </c>
      <c r="L15" s="5">
        <f>179+176</f>
        <v>355</v>
      </c>
      <c r="M15" s="7">
        <v>2</v>
      </c>
      <c r="N15" s="5">
        <f>SUM(D15+F15+H15+J15+L15)</f>
        <v>1817</v>
      </c>
      <c r="O15" s="5">
        <f>SUM(E15+G15+I15+K15+M15)</f>
        <v>11</v>
      </c>
      <c r="P15" s="13">
        <f>IF(COUNT(D15,F15,H15,J15,L15),AVERAGE(D15,F15,H15,J15,L15)," ")</f>
        <v>363.4</v>
      </c>
      <c r="Q15" s="15">
        <f>+P15/4</f>
        <v>90.85</v>
      </c>
    </row>
    <row r="16" spans="1:17" ht="12">
      <c r="A16" s="26" t="s">
        <v>17</v>
      </c>
      <c r="B16" s="26" t="s">
        <v>21</v>
      </c>
      <c r="C16" s="27">
        <v>91.5</v>
      </c>
      <c r="D16" s="5">
        <v>357</v>
      </c>
      <c r="E16" s="7"/>
      <c r="F16" s="5">
        <v>352</v>
      </c>
      <c r="G16" s="7">
        <v>2</v>
      </c>
      <c r="H16" s="5">
        <v>347</v>
      </c>
      <c r="I16" s="7">
        <v>2</v>
      </c>
      <c r="J16" s="5">
        <v>358</v>
      </c>
      <c r="K16" s="7">
        <v>2</v>
      </c>
      <c r="L16" s="5">
        <v>363</v>
      </c>
      <c r="M16" s="7">
        <v>3</v>
      </c>
      <c r="N16" s="5">
        <f>SUM(D16+F16+H16+J16+L16)</f>
        <v>1777</v>
      </c>
      <c r="O16" s="5">
        <f>SUM(E16+G16+I16+K16+M16)</f>
        <v>9</v>
      </c>
      <c r="P16" s="13">
        <f>IF(COUNT(D16,F16,H16,J16,L16),AVERAGE(D16,F16,H16,J16,L16)," ")</f>
        <v>355.4</v>
      </c>
      <c r="Q16" s="15">
        <f>+P16/4</f>
        <v>88.85</v>
      </c>
    </row>
    <row r="17" spans="1:17" ht="12">
      <c r="A17" s="26" t="s">
        <v>26</v>
      </c>
      <c r="B17" s="26" t="s">
        <v>27</v>
      </c>
      <c r="C17" s="27">
        <v>90.3</v>
      </c>
      <c r="D17" s="5"/>
      <c r="E17" s="7"/>
      <c r="F17" s="5"/>
      <c r="G17" s="7"/>
      <c r="H17" s="5"/>
      <c r="I17" s="7"/>
      <c r="J17" s="5"/>
      <c r="K17" s="7"/>
      <c r="L17" s="5"/>
      <c r="M17" s="7"/>
      <c r="N17" s="5"/>
      <c r="O17" s="5">
        <f>SUM(E17+G17+I17+K17+M17)</f>
        <v>0</v>
      </c>
      <c r="P17" s="13" t="str">
        <f>IF(COUNT(D17,F17,H17,J17,L17),AVERAGE(D17,F17,H17,J17,L17)," ")</f>
        <v> </v>
      </c>
      <c r="Q17" s="15"/>
    </row>
    <row r="18" spans="1:17" ht="12">
      <c r="A18" s="26" t="s">
        <v>26</v>
      </c>
      <c r="B18" s="26" t="s">
        <v>28</v>
      </c>
      <c r="C18" s="27">
        <v>88.3</v>
      </c>
      <c r="D18" s="5"/>
      <c r="E18" s="7"/>
      <c r="F18" s="5"/>
      <c r="G18" s="7"/>
      <c r="H18" s="5"/>
      <c r="I18" s="7"/>
      <c r="J18" s="5"/>
      <c r="K18" s="7"/>
      <c r="L18" s="5"/>
      <c r="M18" s="7"/>
      <c r="N18" s="5"/>
      <c r="O18" s="5">
        <f>SUM(E18+G18+I18+K18+M18)</f>
        <v>0</v>
      </c>
      <c r="P18" s="13" t="str">
        <f>IF(COUNT(D18,F18,H18,J18,L18),AVERAGE(D18,F18,H18,J18,L18)," ")</f>
        <v> </v>
      </c>
      <c r="Q18" s="15"/>
    </row>
    <row r="19" spans="1:17" ht="12">
      <c r="A19" s="26" t="s">
        <v>26</v>
      </c>
      <c r="B19" s="26" t="s">
        <v>29</v>
      </c>
      <c r="C19" s="27">
        <v>84.6</v>
      </c>
      <c r="D19" s="5"/>
      <c r="E19" s="7"/>
      <c r="F19" s="5"/>
      <c r="G19" s="7"/>
      <c r="H19" s="5"/>
      <c r="I19" s="7"/>
      <c r="J19" s="5"/>
      <c r="K19" s="7"/>
      <c r="L19" s="5"/>
      <c r="M19" s="7"/>
      <c r="N19" s="5"/>
      <c r="O19" s="5">
        <f>SUM(E19+G19+I19+K19+M19)</f>
        <v>0</v>
      </c>
      <c r="P19" s="13" t="str">
        <f>IF(COUNT(D19,F19,H19,J19,L19),AVERAGE(D19,F19,H19,J19,L19)," ")</f>
        <v> </v>
      </c>
      <c r="Q19" s="15"/>
    </row>
    <row r="20" spans="1:17" ht="12">
      <c r="A20" s="26"/>
      <c r="B20" s="26"/>
      <c r="C20" s="27"/>
      <c r="D20" s="5"/>
      <c r="E20" s="7"/>
      <c r="F20" s="5"/>
      <c r="G20" s="7"/>
      <c r="H20" s="5"/>
      <c r="I20" s="7"/>
      <c r="J20" s="5"/>
      <c r="K20" s="7"/>
      <c r="L20" s="5"/>
      <c r="M20" s="7"/>
      <c r="N20" s="5"/>
      <c r="O20" s="5"/>
      <c r="P20" s="13"/>
      <c r="Q20" s="15"/>
    </row>
    <row r="21" spans="1:17" ht="12">
      <c r="A21" s="29" t="s">
        <v>32</v>
      </c>
      <c r="B21" s="26"/>
      <c r="C21" s="27"/>
      <c r="D21" s="5"/>
      <c r="E21" s="7"/>
      <c r="F21" s="5"/>
      <c r="G21" s="7"/>
      <c r="H21" s="5"/>
      <c r="I21" s="7"/>
      <c r="J21" s="5"/>
      <c r="K21" s="7"/>
      <c r="L21" s="5"/>
      <c r="M21" s="7"/>
      <c r="N21" s="5"/>
      <c r="O21" s="5"/>
      <c r="P21" s="13"/>
      <c r="Q21" s="15"/>
    </row>
    <row r="22" spans="1:17" ht="12">
      <c r="A22" s="30" t="s">
        <v>33</v>
      </c>
      <c r="B22" s="30"/>
      <c r="C22" s="31"/>
      <c r="D22" s="16"/>
      <c r="E22" s="32"/>
      <c r="F22" s="16"/>
      <c r="G22" s="7"/>
      <c r="H22" s="5"/>
      <c r="I22" s="7"/>
      <c r="J22" s="5"/>
      <c r="K22" s="7"/>
      <c r="L22" s="5"/>
      <c r="M22" s="7"/>
      <c r="N22" s="5"/>
      <c r="O22" s="5"/>
      <c r="P22" s="13"/>
      <c r="Q22" s="15"/>
    </row>
    <row r="23" spans="1:17" ht="12">
      <c r="A23" s="26"/>
      <c r="B23" s="26"/>
      <c r="C23" s="27"/>
      <c r="D23" s="5"/>
      <c r="E23" s="7"/>
      <c r="F23" s="5"/>
      <c r="G23" s="7"/>
      <c r="H23" s="5"/>
      <c r="I23" s="7"/>
      <c r="J23" s="5"/>
      <c r="K23" s="7"/>
      <c r="L23" s="5"/>
      <c r="M23" s="7"/>
      <c r="N23" s="5"/>
      <c r="O23" s="5"/>
      <c r="P23" s="13"/>
      <c r="Q23" s="15"/>
    </row>
    <row r="24" spans="1:17" ht="12">
      <c r="A24" s="26"/>
      <c r="B24" s="26"/>
      <c r="C24" s="27"/>
      <c r="D24" s="5"/>
      <c r="E24" s="7"/>
      <c r="F24" s="5"/>
      <c r="G24" s="7"/>
      <c r="H24" s="5"/>
      <c r="I24" s="7"/>
      <c r="J24" s="5"/>
      <c r="K24" s="7"/>
      <c r="L24" s="5"/>
      <c r="M24" s="7"/>
      <c r="N24" s="5"/>
      <c r="O24" s="5"/>
      <c r="P24" s="13"/>
      <c r="Q24" s="15"/>
    </row>
    <row r="25" spans="1:17" ht="12">
      <c r="A25" s="26"/>
      <c r="B25" s="26"/>
      <c r="C25" s="27"/>
      <c r="D25" s="5"/>
      <c r="E25" s="7"/>
      <c r="F25" s="5"/>
      <c r="G25" s="7"/>
      <c r="H25" s="5"/>
      <c r="I25" s="7"/>
      <c r="J25" s="5"/>
      <c r="K25" s="7"/>
      <c r="L25" s="5"/>
      <c r="M25" s="7"/>
      <c r="N25" s="5"/>
      <c r="O25" s="5"/>
      <c r="P25" s="13"/>
      <c r="Q25" s="15"/>
    </row>
    <row r="26" spans="1:17" ht="12">
      <c r="A26" s="26"/>
      <c r="B26" s="26"/>
      <c r="C26" s="27"/>
      <c r="D26" s="5"/>
      <c r="E26" s="7"/>
      <c r="F26" s="5"/>
      <c r="G26" s="7"/>
      <c r="H26" s="5"/>
      <c r="I26" s="7"/>
      <c r="J26" s="5"/>
      <c r="K26" s="7"/>
      <c r="L26" s="5"/>
      <c r="M26" s="7"/>
      <c r="N26" s="5"/>
      <c r="O26" s="5"/>
      <c r="P26" s="13"/>
      <c r="Q26" s="15"/>
    </row>
    <row r="27" spans="1:17" ht="12">
      <c r="A27" s="26"/>
      <c r="B27" s="26"/>
      <c r="C27" s="27"/>
      <c r="D27" s="5"/>
      <c r="E27" s="7"/>
      <c r="F27" s="5"/>
      <c r="G27" s="7"/>
      <c r="H27" s="5"/>
      <c r="I27" s="7"/>
      <c r="J27" s="5"/>
      <c r="K27" s="7"/>
      <c r="L27" s="5"/>
      <c r="M27" s="7"/>
      <c r="N27" s="5"/>
      <c r="O27" s="5"/>
      <c r="P27" s="13"/>
      <c r="Q27" s="15"/>
    </row>
    <row r="29" spans="1:17" ht="12">
      <c r="A29" s="21"/>
      <c r="B29" s="14"/>
      <c r="C29" s="8"/>
      <c r="D29" s="5"/>
      <c r="E29" s="7"/>
      <c r="F29" s="5"/>
      <c r="G29" s="7"/>
      <c r="H29" s="5"/>
      <c r="I29" s="7"/>
      <c r="J29" s="5"/>
      <c r="K29" s="7"/>
      <c r="L29" s="5"/>
      <c r="M29" s="7"/>
      <c r="N29" s="5"/>
      <c r="O29" s="5"/>
      <c r="P29" s="13"/>
      <c r="Q29" s="15"/>
    </row>
    <row r="30" spans="1:17" ht="12">
      <c r="A30" s="21"/>
      <c r="B30" s="14"/>
      <c r="C30" s="8"/>
      <c r="D30" s="5"/>
      <c r="E30" s="7"/>
      <c r="F30" s="5"/>
      <c r="G30" s="7"/>
      <c r="H30" s="5"/>
      <c r="I30" s="7"/>
      <c r="J30" s="5"/>
      <c r="K30" s="7"/>
      <c r="L30" s="5"/>
      <c r="M30" s="7"/>
      <c r="N30" s="5"/>
      <c r="O30" s="5"/>
      <c r="P30" s="13"/>
      <c r="Q30" s="15"/>
    </row>
    <row r="31" spans="1:17" ht="12">
      <c r="A31" s="2"/>
      <c r="B31" s="14"/>
      <c r="C31" s="8"/>
      <c r="D31" s="5"/>
      <c r="E31" s="22"/>
      <c r="F31" s="16"/>
      <c r="G31" s="7"/>
      <c r="H31" s="5"/>
      <c r="I31" s="7"/>
      <c r="J31" s="5"/>
      <c r="K31" s="7"/>
      <c r="L31" s="5"/>
      <c r="M31" s="7"/>
      <c r="N31" s="5"/>
      <c r="O31" s="5"/>
      <c r="P31" s="13"/>
      <c r="Q31" s="15"/>
    </row>
    <row r="32" spans="1:17" ht="12">
      <c r="A32" s="24"/>
      <c r="B32" s="20"/>
      <c r="C32" s="25"/>
      <c r="D32" s="19"/>
      <c r="E32" s="22"/>
      <c r="F32" s="19"/>
      <c r="G32" s="22"/>
      <c r="H32" s="19"/>
      <c r="I32" s="22"/>
      <c r="J32" s="19"/>
      <c r="K32" s="22"/>
      <c r="L32" s="19"/>
      <c r="M32" s="22"/>
      <c r="N32" s="5"/>
      <c r="O32" s="5"/>
      <c r="P32" s="13"/>
      <c r="Q32" s="15"/>
    </row>
    <row r="33" spans="1:17" ht="12">
      <c r="A33" s="24"/>
      <c r="B33" s="20"/>
      <c r="C33" s="25"/>
      <c r="D33" s="19"/>
      <c r="E33" s="22"/>
      <c r="F33" s="19"/>
      <c r="G33" s="22"/>
      <c r="H33" s="19"/>
      <c r="I33" s="22"/>
      <c r="J33" s="19"/>
      <c r="K33" s="22"/>
      <c r="L33" s="19"/>
      <c r="M33" s="22"/>
      <c r="N33" s="5"/>
      <c r="O33" s="5"/>
      <c r="P33" s="13"/>
      <c r="Q33" s="15"/>
    </row>
    <row r="34" spans="1:17" ht="12">
      <c r="A34" s="24"/>
      <c r="B34" s="20"/>
      <c r="C34" s="25"/>
      <c r="D34" s="19"/>
      <c r="E34" s="22"/>
      <c r="F34" s="19"/>
      <c r="G34" s="22"/>
      <c r="H34" s="19"/>
      <c r="I34" s="22"/>
      <c r="J34" s="19"/>
      <c r="K34" s="22"/>
      <c r="L34" s="19"/>
      <c r="M34" s="22"/>
      <c r="N34" s="5"/>
      <c r="O34" s="5"/>
      <c r="P34" s="13"/>
      <c r="Q34" s="15"/>
    </row>
    <row r="35" spans="1:17" ht="12">
      <c r="A35" s="24"/>
      <c r="B35" s="20"/>
      <c r="C35" s="25"/>
      <c r="D35" s="19"/>
      <c r="E35" s="22"/>
      <c r="F35" s="19"/>
      <c r="G35" s="22"/>
      <c r="H35" s="19"/>
      <c r="I35" s="22"/>
      <c r="J35" s="19"/>
      <c r="K35" s="22"/>
      <c r="L35" s="19"/>
      <c r="M35" s="22"/>
      <c r="N35" s="5"/>
      <c r="O35" s="5"/>
      <c r="P35" s="13"/>
      <c r="Q35" s="15"/>
    </row>
    <row r="36" spans="1:13" ht="12">
      <c r="A36" s="6"/>
      <c r="B36" s="14"/>
      <c r="C36" s="8"/>
      <c r="D36" s="19"/>
      <c r="E36" s="7"/>
      <c r="F36" s="5"/>
      <c r="G36" s="7"/>
      <c r="H36" s="5"/>
      <c r="I36" s="7"/>
      <c r="J36" s="5"/>
      <c r="K36" s="7"/>
      <c r="L36" s="5"/>
      <c r="M36" s="7"/>
    </row>
    <row r="37" spans="1:13" ht="12">
      <c r="A37" s="6"/>
      <c r="B37" s="14"/>
      <c r="C37" s="8"/>
      <c r="D37" s="5"/>
      <c r="E37" s="7"/>
      <c r="F37" s="5"/>
      <c r="G37" s="7"/>
      <c r="H37" s="5"/>
      <c r="I37" s="7"/>
      <c r="J37" s="5"/>
      <c r="K37" s="7"/>
      <c r="L37" s="5"/>
      <c r="M37" s="7"/>
    </row>
    <row r="38" spans="1:17" ht="12">
      <c r="A38" s="6"/>
      <c r="B38" s="14"/>
      <c r="C38" s="8"/>
      <c r="D38" s="5"/>
      <c r="E38" s="7"/>
      <c r="F38" s="5"/>
      <c r="G38" s="7"/>
      <c r="H38" s="5"/>
      <c r="I38" s="7"/>
      <c r="J38" s="5"/>
      <c r="K38" s="7"/>
      <c r="L38" s="5"/>
      <c r="M38" s="7"/>
      <c r="N38" s="5"/>
      <c r="O38" s="5"/>
      <c r="P38" s="13"/>
      <c r="Q38" s="15"/>
    </row>
    <row r="39" spans="1:13" ht="12">
      <c r="A39" s="18"/>
      <c r="B39" s="14"/>
      <c r="C39" s="8"/>
      <c r="D39" s="5"/>
      <c r="E39" s="7"/>
      <c r="F39" s="5"/>
      <c r="G39" s="7"/>
      <c r="H39" s="5"/>
      <c r="I39" s="7"/>
      <c r="J39" s="5"/>
      <c r="K39" s="7"/>
      <c r="L39" s="5"/>
      <c r="M39" s="7"/>
    </row>
    <row r="40" spans="1:17" ht="12">
      <c r="A40" s="6"/>
      <c r="B40" s="20"/>
      <c r="C40" s="7"/>
      <c r="D40" s="5"/>
      <c r="E40" s="7"/>
      <c r="F40" s="5"/>
      <c r="G40" s="7"/>
      <c r="H40" s="5"/>
      <c r="I40" s="7"/>
      <c r="J40" s="5"/>
      <c r="K40" s="7"/>
      <c r="L40" s="5"/>
      <c r="M40" s="7"/>
      <c r="N40" s="5"/>
      <c r="O40" s="5"/>
      <c r="P40" s="13"/>
      <c r="Q40" s="15"/>
    </row>
    <row r="41" spans="1:16" ht="12">
      <c r="A41" s="6"/>
      <c r="B41" s="6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3"/>
    </row>
    <row r="42" spans="1:16" ht="12">
      <c r="A42" s="6"/>
      <c r="B42" s="6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3"/>
    </row>
    <row r="43" spans="1:16" ht="12">
      <c r="A43" s="6"/>
      <c r="B43" s="6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3"/>
    </row>
    <row r="44" spans="1:16" ht="12">
      <c r="A44" s="6"/>
      <c r="B44" s="6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3"/>
    </row>
    <row r="45" spans="1:16" ht="12">
      <c r="A45" s="6"/>
      <c r="B45" s="6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3"/>
    </row>
    <row r="46" spans="1:16" ht="12">
      <c r="A46" s="6"/>
      <c r="B46" s="6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3"/>
    </row>
    <row r="47" spans="1:16" ht="12">
      <c r="A47" s="3"/>
      <c r="B47" s="6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3"/>
    </row>
    <row r="48" spans="1:16" ht="12">
      <c r="A48" s="6"/>
      <c r="B48" s="6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3"/>
    </row>
    <row r="49" spans="1:16" ht="12">
      <c r="A49" s="6"/>
      <c r="B49" s="6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3"/>
    </row>
    <row r="50" spans="1:16" ht="12">
      <c r="A50" s="6"/>
      <c r="B50" s="6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3"/>
    </row>
    <row r="51" spans="1:16" ht="12">
      <c r="A51" s="6"/>
      <c r="B51" s="6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3"/>
    </row>
    <row r="52" spans="1:16" ht="12">
      <c r="A52" s="6"/>
      <c r="B52" s="6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3"/>
    </row>
    <row r="53" spans="1:16" ht="12">
      <c r="A53" s="6"/>
      <c r="B53" s="6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3"/>
    </row>
    <row r="54" spans="1:16" ht="12">
      <c r="A54" s="3"/>
      <c r="B54" s="6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3"/>
    </row>
    <row r="55" spans="1:16" ht="12">
      <c r="A55" s="6"/>
      <c r="B55" s="6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3"/>
    </row>
    <row r="56" spans="1:16" ht="12">
      <c r="A56" s="6"/>
      <c r="B56" s="6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3"/>
    </row>
    <row r="57" spans="1:16" ht="12">
      <c r="A57" s="6"/>
      <c r="B57" s="6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3"/>
    </row>
    <row r="58" spans="1:16" ht="12">
      <c r="A58" s="6"/>
      <c r="B58" s="6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3"/>
    </row>
    <row r="59" spans="1:16" ht="12">
      <c r="A59" s="6"/>
      <c r="B59" s="6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3"/>
    </row>
    <row r="60" spans="1:16" ht="12">
      <c r="A60" s="6"/>
      <c r="B60" s="6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3"/>
    </row>
    <row r="61" spans="1:16" ht="12">
      <c r="A61" s="6"/>
      <c r="B61" s="6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">
      <c r="A62" s="6"/>
      <c r="B62" s="6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">
      <c r="A63" s="6"/>
      <c r="B63" s="6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">
      <c r="A64" s="6"/>
      <c r="B64" s="6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">
      <c r="A65" s="6"/>
      <c r="B65" s="6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">
      <c r="A66" s="6"/>
      <c r="B66" s="6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">
      <c r="A67" s="6"/>
      <c r="B67" s="6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">
      <c r="A68" s="6"/>
      <c r="B68" s="6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">
      <c r="A69" s="6"/>
      <c r="B69" s="6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">
      <c r="A70" s="6"/>
      <c r="B70" s="6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">
      <c r="A71" s="6"/>
      <c r="B71" s="6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">
      <c r="A72" s="6"/>
      <c r="B72" s="6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">
      <c r="A73" s="6"/>
      <c r="B73" s="6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">
      <c r="A74" s="6"/>
      <c r="B74" s="6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">
      <c r="A75" s="6"/>
      <c r="B75" s="6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">
      <c r="A76" s="6"/>
      <c r="B76" s="6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">
      <c r="A77" s="6"/>
      <c r="B77" s="6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">
      <c r="A78" s="6"/>
      <c r="B78" s="6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">
      <c r="A79" s="6"/>
      <c r="B79" s="6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">
      <c r="A80" s="6"/>
      <c r="B80" s="6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">
      <c r="A81" s="6"/>
      <c r="B81" s="6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">
      <c r="A82" s="6"/>
      <c r="B82" s="6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">
      <c r="A83" s="6"/>
      <c r="B83" s="6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">
      <c r="A84" s="6"/>
      <c r="B84" s="6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">
      <c r="A85" s="6"/>
      <c r="B85" s="6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">
      <c r="A86" s="6"/>
      <c r="B86" s="6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">
      <c r="A87" s="6"/>
      <c r="B87" s="6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">
      <c r="A88" s="6"/>
      <c r="B88" s="6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">
      <c r="A89" s="6"/>
      <c r="B89" s="6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">
      <c r="A90" s="6"/>
      <c r="B90" s="6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">
      <c r="A91" s="6"/>
      <c r="B91" s="6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">
      <c r="A92" s="6"/>
      <c r="B92" s="6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">
      <c r="A93" s="6"/>
      <c r="B93" s="6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">
      <c r="A94" s="6"/>
      <c r="B94" s="6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">
      <c r="A95" s="6"/>
      <c r="B95" s="6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">
      <c r="A96" s="6"/>
      <c r="B96" s="6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">
      <c r="A97" s="6"/>
      <c r="B97" s="6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6"/>
      <c r="B98" s="6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6"/>
      <c r="B99" s="6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6"/>
      <c r="B100" s="6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6"/>
      <c r="B101" s="6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6"/>
      <c r="B102" s="6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6"/>
      <c r="B103" s="6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6"/>
      <c r="B104" s="6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6"/>
      <c r="B105" s="6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6"/>
      <c r="B106" s="6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6"/>
      <c r="B107" s="6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6"/>
      <c r="B108" s="6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6"/>
      <c r="B109" s="6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6"/>
      <c r="B110" s="6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6"/>
      <c r="B111" s="6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6"/>
      <c r="B112" s="6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6"/>
      <c r="B113" s="6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6"/>
      <c r="B114" s="6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6"/>
      <c r="B115" s="6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6"/>
      <c r="B116" s="6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6"/>
      <c r="B117" s="6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6"/>
      <c r="B118" s="6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6"/>
      <c r="B119" s="6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6"/>
      <c r="B120" s="6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6"/>
      <c r="B121" s="6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6"/>
      <c r="B122" s="6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6"/>
      <c r="B123" s="6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6"/>
      <c r="B124" s="6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6"/>
      <c r="B125" s="6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6"/>
      <c r="B126" s="6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6"/>
      <c r="B127" s="6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6"/>
      <c r="B128" s="6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6"/>
      <c r="B129" s="6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6"/>
      <c r="B130" s="6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6"/>
      <c r="B131" s="6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6"/>
      <c r="B132" s="6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6"/>
      <c r="B133" s="6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6"/>
      <c r="B134" s="6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6"/>
      <c r="B135" s="6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6"/>
      <c r="B136" s="6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6"/>
      <c r="B137" s="6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6"/>
      <c r="B138" s="6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6"/>
      <c r="B139" s="6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6"/>
      <c r="B140" s="6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6"/>
      <c r="B141" s="6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6"/>
      <c r="B142" s="6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6"/>
      <c r="B143" s="6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6"/>
      <c r="B144" s="6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6"/>
      <c r="B145" s="6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6"/>
      <c r="B146" s="6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6"/>
      <c r="B147" s="6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6"/>
      <c r="B148" s="6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2018-02-28T11:34:08Z</cp:lastPrinted>
  <dcterms:created xsi:type="dcterms:W3CDTF">2009-09-26T18:03:40Z</dcterms:created>
  <dcterms:modified xsi:type="dcterms:W3CDTF">2019-10-07T08:08:27Z</dcterms:modified>
  <cp:category/>
  <cp:version/>
  <cp:contentType/>
  <cp:contentStatus/>
</cp:coreProperties>
</file>