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076" windowWidth="25600" windowHeight="12340" activeTab="2"/>
  </bookViews>
  <sheets>
    <sheet name="Round 1" sheetId="1" r:id="rId1"/>
    <sheet name="Semi Finals" sheetId="2" r:id="rId2"/>
    <sheet name="Finals" sheetId="3" r:id="rId3"/>
  </sheets>
  <definedNames/>
  <calcPr fullCalcOnLoad="1"/>
</workbook>
</file>

<file path=xl/sharedStrings.xml><?xml version="1.0" encoding="utf-8"?>
<sst xmlns="http://schemas.openxmlformats.org/spreadsheetml/2006/main" count="141" uniqueCount="73">
  <si>
    <t>Wilkinson Sword 2019 Rd 1</t>
  </si>
  <si>
    <t>Penzance &amp; St Ives</t>
  </si>
  <si>
    <t>St Austell</t>
  </si>
  <si>
    <t>G Matta</t>
  </si>
  <si>
    <t>P Yeomans</t>
  </si>
  <si>
    <t>M Wolf</t>
  </si>
  <si>
    <t>Mrs L Hammond</t>
  </si>
  <si>
    <t>P Hammond</t>
  </si>
  <si>
    <t>R Tanner</t>
  </si>
  <si>
    <t>D Kernick</t>
  </si>
  <si>
    <t>S Smith</t>
  </si>
  <si>
    <t>Mrs M Tanner</t>
  </si>
  <si>
    <t>P Osborne</t>
  </si>
  <si>
    <t>Start 38%</t>
  </si>
  <si>
    <t>Start  39.5%</t>
  </si>
  <si>
    <t>Hayle</t>
  </si>
  <si>
    <t>Liskeard</t>
  </si>
  <si>
    <t>Mrs J Lawernce</t>
  </si>
  <si>
    <t>Mrs M Davies</t>
  </si>
  <si>
    <t>Mrs J Trewhella</t>
  </si>
  <si>
    <t>Mrs P Rogers</t>
  </si>
  <si>
    <t>G Rogers</t>
  </si>
  <si>
    <t>Start 39.5%</t>
  </si>
  <si>
    <t>Mrs P Major</t>
  </si>
  <si>
    <t>C Kurn</t>
  </si>
  <si>
    <t>R Bunkum</t>
  </si>
  <si>
    <t>J Richards</t>
  </si>
  <si>
    <t>T Kurn</t>
  </si>
  <si>
    <t>Start 51.6%</t>
  </si>
  <si>
    <t>Cornwall Target Shooting Association</t>
  </si>
  <si>
    <t>Small-Bore Wing</t>
  </si>
  <si>
    <t>Wilkinson Sword</t>
  </si>
  <si>
    <t>2018-2019</t>
  </si>
  <si>
    <t>Semi Final</t>
  </si>
  <si>
    <t>Club</t>
  </si>
  <si>
    <t>Name</t>
  </si>
  <si>
    <t>Gun Score</t>
  </si>
  <si>
    <t>Penzance &amp; St. Ives</t>
  </si>
  <si>
    <t>Mrs.M. Tanner</t>
  </si>
  <si>
    <t>City of Truro</t>
  </si>
  <si>
    <t>Mrs.S. Sutton</t>
  </si>
  <si>
    <t>D. Kernick</t>
  </si>
  <si>
    <t>S. Sandercock</t>
  </si>
  <si>
    <t>S. Smith</t>
  </si>
  <si>
    <t>F. Teagle</t>
  </si>
  <si>
    <t>P. Osborne</t>
  </si>
  <si>
    <t>R. Owen</t>
  </si>
  <si>
    <t>R. Tanner</t>
  </si>
  <si>
    <t>S. Lucas</t>
  </si>
  <si>
    <t>Total</t>
  </si>
  <si>
    <t>% to Add back  38.0  %</t>
  </si>
  <si>
    <t>% to Add back  28.0  %</t>
  </si>
  <si>
    <t>Final score</t>
  </si>
  <si>
    <t>Beat</t>
  </si>
  <si>
    <t>Semi final</t>
  </si>
  <si>
    <t>Helston</t>
  </si>
  <si>
    <t>Mrs.J.M. Hibbitt</t>
  </si>
  <si>
    <t>T. Kurn</t>
  </si>
  <si>
    <t>T.W. Curnow</t>
  </si>
  <si>
    <t>R. Bunkum</t>
  </si>
  <si>
    <t>A. Eustace</t>
  </si>
  <si>
    <t>Mrs.P. Major</t>
  </si>
  <si>
    <t>J. Hall</t>
  </si>
  <si>
    <t>C. Kurn</t>
  </si>
  <si>
    <t>M. Hurst</t>
  </si>
  <si>
    <t>J. Richards</t>
  </si>
  <si>
    <t>% to Add back  46.0  %</t>
  </si>
  <si>
    <t>% to Add back  51.6 %</t>
  </si>
  <si>
    <t>Lost To</t>
  </si>
  <si>
    <t>3rd &amp; 4th Place Final</t>
  </si>
  <si>
    <t>P</t>
  </si>
  <si>
    <t>Lost to</t>
  </si>
  <si>
    <t>1st &amp; 2nd Place Final</t>
  </si>
</sst>
</file>

<file path=xl/styles.xml><?xml version="1.0" encoding="utf-8"?>
<styleSheet xmlns="http://schemas.openxmlformats.org/spreadsheetml/2006/main">
  <numFmts count="17">
    <numFmt numFmtId="5" formatCode="&quot;£&quot;#,##0_);\(&quot;£&quot;#,##0\)"/>
    <numFmt numFmtId="6" formatCode="&quot;£&quot;#,##0_);[Red]\(&quot;£&quot;#,##0\)"/>
    <numFmt numFmtId="7" formatCode="&quot;£&quot;#,##0.00_);\(&quot;£&quot;#,##0.00\)"/>
    <numFmt numFmtId="8" formatCode="&quot;£&quot;#,##0.00_);[Red]\(&quot;£&quot;#,##0.00\)"/>
    <numFmt numFmtId="42" formatCode="_(&quot;£&quot;* #,##0_);_(&quot;£&quot;* \(#,##0\);_(&quot;£&quot;* &quot;-&quot;_);_(@_)"/>
    <numFmt numFmtId="41" formatCode="_(* #,##0_);_(* \(#,##0\);_(* &quot;-&quot;_);_(@_)"/>
    <numFmt numFmtId="44" formatCode="_(&quot;£&quot;* #,##0.00_);_(&quot;£&quot;* \(#,##0.00\);_(&quot;£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8"/>
      <name val="Arial"/>
      <family val="2"/>
    </font>
    <font>
      <sz val="16"/>
      <name val="Arial"/>
      <family val="2"/>
    </font>
    <font>
      <sz val="7"/>
      <name val="Arial"/>
      <family val="2"/>
    </font>
    <font>
      <b/>
      <u val="single"/>
      <sz val="12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10"/>
      <color indexed="14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F20884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172" fontId="2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72" fontId="9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9" fillId="0" borderId="0" xfId="0" applyFont="1" applyAlignment="1">
      <alignment/>
    </xf>
    <xf numFmtId="0" fontId="29" fillId="0" borderId="0" xfId="0" applyFont="1" applyAlignment="1">
      <alignment horizontal="center"/>
    </xf>
    <xf numFmtId="2" fontId="47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workbookViewId="0" topLeftCell="A1">
      <selection activeCell="E1" sqref="E1"/>
    </sheetView>
  </sheetViews>
  <sheetFormatPr defaultColWidth="8.8515625" defaultRowHeight="15"/>
  <cols>
    <col min="1" max="1" width="24.8515625" style="1" bestFit="1" customWidth="1"/>
    <col min="2" max="2" width="9.140625" style="1" customWidth="1"/>
    <col min="3" max="3" width="15.28125" style="1" bestFit="1" customWidth="1"/>
    <col min="4" max="4" width="9.140625" style="1" customWidth="1"/>
  </cols>
  <sheetData>
    <row r="1" ht="13.5">
      <c r="A1" s="2" t="s">
        <v>0</v>
      </c>
    </row>
    <row r="2" spans="1:3" ht="13.5">
      <c r="A2" s="2" t="s">
        <v>1</v>
      </c>
      <c r="C2" s="2" t="s">
        <v>2</v>
      </c>
    </row>
    <row r="3" spans="1:4" ht="13.5">
      <c r="A3" s="3" t="s">
        <v>8</v>
      </c>
      <c r="B3" s="3">
        <v>96</v>
      </c>
      <c r="C3" s="3" t="s">
        <v>3</v>
      </c>
      <c r="D3" s="2">
        <v>99</v>
      </c>
    </row>
    <row r="4" spans="1:4" ht="13.5">
      <c r="A4" s="3" t="s">
        <v>9</v>
      </c>
      <c r="B4" s="3">
        <v>98</v>
      </c>
      <c r="C4" s="3" t="s">
        <v>4</v>
      </c>
      <c r="D4" s="2">
        <v>97</v>
      </c>
    </row>
    <row r="5" spans="1:4" ht="13.5">
      <c r="A5" s="3" t="s">
        <v>10</v>
      </c>
      <c r="B5" s="3">
        <v>99</v>
      </c>
      <c r="C5" s="3" t="s">
        <v>5</v>
      </c>
      <c r="D5" s="2">
        <v>91</v>
      </c>
    </row>
    <row r="6" spans="1:4" ht="13.5">
      <c r="A6" s="3" t="s">
        <v>11</v>
      </c>
      <c r="B6" s="3">
        <v>96</v>
      </c>
      <c r="C6" s="3" t="s">
        <v>6</v>
      </c>
      <c r="D6" s="2">
        <v>96</v>
      </c>
    </row>
    <row r="7" spans="1:4" ht="13.5">
      <c r="A7" s="3" t="s">
        <v>12</v>
      </c>
      <c r="B7" s="3">
        <v>94</v>
      </c>
      <c r="C7" s="3" t="s">
        <v>7</v>
      </c>
      <c r="D7" s="2">
        <v>98</v>
      </c>
    </row>
    <row r="8" spans="2:4" ht="13.5">
      <c r="B8" s="2">
        <f>SUM(B3:B7)</f>
        <v>483</v>
      </c>
      <c r="D8" s="2">
        <f>SUM(D3:D7)</f>
        <v>481</v>
      </c>
    </row>
    <row r="9" spans="1:4" ht="13.5">
      <c r="A9" s="2" t="s">
        <v>13</v>
      </c>
      <c r="B9" s="2">
        <v>6.46</v>
      </c>
      <c r="C9" s="1" t="s">
        <v>14</v>
      </c>
      <c r="D9" s="2">
        <v>7.505</v>
      </c>
    </row>
    <row r="10" spans="2:4" ht="13.5">
      <c r="B10" s="2">
        <f>SUM(B8:B9)</f>
        <v>489.46</v>
      </c>
      <c r="D10" s="2">
        <f>SUM(D8:D9)</f>
        <v>488.505</v>
      </c>
    </row>
    <row r="12" spans="1:3" ht="13.5">
      <c r="A12" s="2" t="s">
        <v>15</v>
      </c>
      <c r="C12" s="2" t="s">
        <v>16</v>
      </c>
    </row>
    <row r="13" spans="1:4" ht="13.5">
      <c r="A13" s="3" t="s">
        <v>17</v>
      </c>
      <c r="B13" s="3">
        <v>99</v>
      </c>
      <c r="C13" s="3" t="s">
        <v>23</v>
      </c>
      <c r="D13" s="2">
        <v>98</v>
      </c>
    </row>
    <row r="14" spans="1:4" ht="13.5">
      <c r="A14" s="3" t="s">
        <v>18</v>
      </c>
      <c r="B14" s="3">
        <v>96</v>
      </c>
      <c r="C14" s="3" t="s">
        <v>24</v>
      </c>
      <c r="D14" s="2">
        <v>95</v>
      </c>
    </row>
    <row r="15" spans="1:4" ht="13.5">
      <c r="A15" s="3" t="s">
        <v>19</v>
      </c>
      <c r="B15" s="3">
        <v>95</v>
      </c>
      <c r="C15" s="3" t="s">
        <v>25</v>
      </c>
      <c r="D15" s="2">
        <v>97</v>
      </c>
    </row>
    <row r="16" spans="1:4" ht="13.5">
      <c r="A16" s="3" t="s">
        <v>20</v>
      </c>
      <c r="B16" s="3">
        <v>93</v>
      </c>
      <c r="C16" s="3" t="s">
        <v>26</v>
      </c>
      <c r="D16" s="2">
        <v>92</v>
      </c>
    </row>
    <row r="17" spans="1:4" ht="13.5">
      <c r="A17" s="3" t="s">
        <v>21</v>
      </c>
      <c r="B17" s="3">
        <v>97</v>
      </c>
      <c r="C17" s="3" t="s">
        <v>27</v>
      </c>
      <c r="D17" s="2">
        <v>96</v>
      </c>
    </row>
    <row r="18" spans="2:4" ht="13.5">
      <c r="B18" s="2">
        <f>SUM(B13:B17)</f>
        <v>480</v>
      </c>
      <c r="D18" s="2">
        <f>SUM(D13:D17)</f>
        <v>478</v>
      </c>
    </row>
    <row r="19" spans="1:4" ht="13.5">
      <c r="A19" s="2" t="s">
        <v>22</v>
      </c>
      <c r="B19" s="2">
        <v>7.9</v>
      </c>
      <c r="C19" s="2" t="s">
        <v>28</v>
      </c>
      <c r="D19" s="2">
        <v>11.352</v>
      </c>
    </row>
    <row r="20" spans="2:4" ht="13.5">
      <c r="B20" s="2">
        <f>SUM(B18:B19)</f>
        <v>487.9</v>
      </c>
      <c r="D20" s="2">
        <f>SUM(D18:D19)</f>
        <v>489.352</v>
      </c>
    </row>
  </sheetData>
  <sheetProtection/>
  <printOptions/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workbookViewId="0" topLeftCell="A1">
      <selection activeCell="H1" sqref="H1"/>
    </sheetView>
  </sheetViews>
  <sheetFormatPr defaultColWidth="8.8515625" defaultRowHeight="15"/>
  <cols>
    <col min="1" max="1" width="17.00390625" style="0" bestFit="1" customWidth="1"/>
    <col min="2" max="2" width="17.7109375" style="0" bestFit="1" customWidth="1"/>
    <col min="3" max="3" width="16.8515625" style="0" customWidth="1"/>
    <col min="4" max="4" width="8.8515625" style="0" customWidth="1"/>
    <col min="5" max="5" width="11.140625" style="0" bestFit="1" customWidth="1"/>
    <col min="6" max="6" width="17.7109375" style="0" bestFit="1" customWidth="1"/>
    <col min="7" max="7" width="9.7109375" style="0" bestFit="1" customWidth="1"/>
  </cols>
  <sheetData>
    <row r="1" spans="2:4" ht="21">
      <c r="B1" s="4"/>
      <c r="C1" s="5" t="s">
        <v>29</v>
      </c>
      <c r="D1" s="6"/>
    </row>
    <row r="2" spans="2:4" ht="18">
      <c r="B2" s="4"/>
      <c r="C2" s="5" t="s">
        <v>30</v>
      </c>
      <c r="D2" s="7"/>
    </row>
    <row r="3" spans="2:4" ht="18">
      <c r="B3" s="4"/>
      <c r="C3" s="5" t="s">
        <v>31</v>
      </c>
      <c r="D3" s="7"/>
    </row>
    <row r="4" spans="2:4" ht="18">
      <c r="B4" s="4"/>
      <c r="C4" s="5" t="s">
        <v>32</v>
      </c>
      <c r="D4" s="7"/>
    </row>
    <row r="5" spans="1:7" ht="15">
      <c r="A5" s="8"/>
      <c r="B5" s="4"/>
      <c r="C5" s="9" t="s">
        <v>33</v>
      </c>
      <c r="D5" s="10"/>
      <c r="E5" s="10"/>
      <c r="F5" s="11"/>
      <c r="G5" s="11"/>
    </row>
    <row r="6" spans="1:7" ht="13.5">
      <c r="A6" s="12" t="s">
        <v>34</v>
      </c>
      <c r="B6" s="13" t="s">
        <v>35</v>
      </c>
      <c r="C6" s="13" t="s">
        <v>36</v>
      </c>
      <c r="D6" s="14"/>
      <c r="E6" s="12" t="s">
        <v>34</v>
      </c>
      <c r="F6" s="13" t="s">
        <v>35</v>
      </c>
      <c r="G6" s="13" t="s">
        <v>36</v>
      </c>
    </row>
    <row r="7" spans="1:7" ht="13.5">
      <c r="A7" s="15" t="s">
        <v>37</v>
      </c>
      <c r="B7" s="15" t="s">
        <v>38</v>
      </c>
      <c r="C7" s="16">
        <v>94</v>
      </c>
      <c r="D7" s="11"/>
      <c r="E7" s="15" t="s">
        <v>39</v>
      </c>
      <c r="F7" s="16" t="s">
        <v>40</v>
      </c>
      <c r="G7" s="16">
        <v>95</v>
      </c>
    </row>
    <row r="8" spans="2:7" ht="13.5">
      <c r="B8" s="15" t="s">
        <v>41</v>
      </c>
      <c r="C8" s="16">
        <v>97</v>
      </c>
      <c r="D8" s="11"/>
      <c r="F8" s="16" t="s">
        <v>42</v>
      </c>
      <c r="G8" s="16">
        <v>96</v>
      </c>
    </row>
    <row r="9" spans="2:7" ht="13.5">
      <c r="B9" s="15" t="s">
        <v>43</v>
      </c>
      <c r="C9" s="16">
        <v>98</v>
      </c>
      <c r="D9" s="11"/>
      <c r="F9" s="16" t="s">
        <v>44</v>
      </c>
      <c r="G9" s="16">
        <v>98</v>
      </c>
    </row>
    <row r="10" spans="2:7" ht="13.5">
      <c r="B10" s="15" t="s">
        <v>45</v>
      </c>
      <c r="C10" s="16">
        <v>92</v>
      </c>
      <c r="D10" s="11"/>
      <c r="F10" s="16" t="s">
        <v>46</v>
      </c>
      <c r="G10" s="16">
        <v>94</v>
      </c>
    </row>
    <row r="11" spans="2:7" ht="13.5">
      <c r="B11" s="15" t="s">
        <v>47</v>
      </c>
      <c r="C11" s="16">
        <v>99</v>
      </c>
      <c r="D11" s="14"/>
      <c r="F11" s="16" t="s">
        <v>48</v>
      </c>
      <c r="G11" s="16">
        <v>98</v>
      </c>
    </row>
    <row r="12" spans="2:7" ht="13.5">
      <c r="B12" s="5" t="s">
        <v>49</v>
      </c>
      <c r="C12" s="16">
        <f>SUM(C7:C11)</f>
        <v>480</v>
      </c>
      <c r="D12" s="14"/>
      <c r="F12" s="5" t="s">
        <v>49</v>
      </c>
      <c r="G12" s="16">
        <f>SUM(G7:G11)</f>
        <v>481</v>
      </c>
    </row>
    <row r="13" spans="2:7" ht="13.5">
      <c r="B13" s="17" t="s">
        <v>50</v>
      </c>
      <c r="C13" s="16">
        <f>+(500-C12)/100*38</f>
        <v>7.6000000000000005</v>
      </c>
      <c r="D13" s="11"/>
      <c r="F13" s="17" t="s">
        <v>51</v>
      </c>
      <c r="G13" s="16">
        <f>+(500-G12)/100*28</f>
        <v>5.32</v>
      </c>
    </row>
    <row r="14" spans="2:7" ht="13.5">
      <c r="B14" s="5" t="s">
        <v>52</v>
      </c>
      <c r="C14" s="18">
        <f>+C12+C13</f>
        <v>487.6</v>
      </c>
      <c r="D14" s="19"/>
      <c r="E14" s="15" t="s">
        <v>53</v>
      </c>
      <c r="F14" s="5" t="s">
        <v>52</v>
      </c>
      <c r="G14" s="18">
        <f>+G12+G13</f>
        <v>486.32</v>
      </c>
    </row>
    <row r="15" spans="2:7" ht="13.5">
      <c r="B15" s="11"/>
      <c r="C15" s="11"/>
      <c r="D15" s="20"/>
      <c r="E15" s="20"/>
      <c r="F15" s="20"/>
      <c r="G15" s="20"/>
    </row>
    <row r="16" spans="1:7" ht="15">
      <c r="A16" s="8"/>
      <c r="B16" s="4"/>
      <c r="C16" s="9" t="s">
        <v>54</v>
      </c>
      <c r="D16" s="11"/>
      <c r="E16" s="11"/>
      <c r="F16" s="11"/>
      <c r="G16" s="11"/>
    </row>
    <row r="17" spans="2:7" ht="13.5">
      <c r="B17" s="4"/>
      <c r="C17" s="11"/>
      <c r="D17" s="14"/>
      <c r="E17" s="14"/>
      <c r="F17" s="11"/>
      <c r="G17" s="11"/>
    </row>
    <row r="18" spans="1:7" ht="13.5">
      <c r="A18" s="12" t="s">
        <v>34</v>
      </c>
      <c r="B18" s="13" t="s">
        <v>35</v>
      </c>
      <c r="C18" s="13" t="s">
        <v>36</v>
      </c>
      <c r="D18" s="14"/>
      <c r="E18" s="12" t="s">
        <v>34</v>
      </c>
      <c r="F18" s="13" t="s">
        <v>35</v>
      </c>
      <c r="G18" s="13" t="s">
        <v>36</v>
      </c>
    </row>
    <row r="19" spans="1:7" ht="13.5">
      <c r="A19" s="15" t="s">
        <v>55</v>
      </c>
      <c r="B19" s="16" t="s">
        <v>56</v>
      </c>
      <c r="C19" s="16">
        <v>97</v>
      </c>
      <c r="D19" s="11"/>
      <c r="E19" s="15" t="s">
        <v>16</v>
      </c>
      <c r="F19" s="16" t="s">
        <v>57</v>
      </c>
      <c r="G19" s="16">
        <v>92</v>
      </c>
    </row>
    <row r="20" spans="2:7" ht="13.5">
      <c r="B20" s="16" t="s">
        <v>58</v>
      </c>
      <c r="C20" s="16">
        <v>93</v>
      </c>
      <c r="D20" s="11"/>
      <c r="F20" s="16" t="s">
        <v>59</v>
      </c>
      <c r="G20" s="16">
        <v>92</v>
      </c>
    </row>
    <row r="21" spans="2:7" ht="13.5">
      <c r="B21" s="16" t="s">
        <v>60</v>
      </c>
      <c r="C21" s="16">
        <v>92</v>
      </c>
      <c r="D21" s="11"/>
      <c r="F21" s="16" t="s">
        <v>61</v>
      </c>
      <c r="G21" s="16">
        <v>97</v>
      </c>
    </row>
    <row r="22" spans="2:7" ht="13.5">
      <c r="B22" s="16" t="s">
        <v>62</v>
      </c>
      <c r="C22" s="16">
        <v>96</v>
      </c>
      <c r="D22" s="11"/>
      <c r="F22" s="16" t="s">
        <v>63</v>
      </c>
      <c r="G22" s="16">
        <v>96</v>
      </c>
    </row>
    <row r="23" spans="2:7" ht="13.5">
      <c r="B23" s="16" t="s">
        <v>64</v>
      </c>
      <c r="C23" s="16">
        <v>97</v>
      </c>
      <c r="D23" s="14"/>
      <c r="F23" s="16" t="s">
        <v>65</v>
      </c>
      <c r="G23" s="16">
        <v>90</v>
      </c>
    </row>
    <row r="24" spans="2:7" ht="13.5">
      <c r="B24" s="5" t="s">
        <v>49</v>
      </c>
      <c r="C24" s="16">
        <f>SUM(C19:C23)</f>
        <v>475</v>
      </c>
      <c r="D24" s="14"/>
      <c r="F24" s="5" t="s">
        <v>49</v>
      </c>
      <c r="G24" s="16">
        <f>SUM(G19:G23)</f>
        <v>467</v>
      </c>
    </row>
    <row r="25" spans="2:7" ht="13.5">
      <c r="B25" s="17" t="s">
        <v>66</v>
      </c>
      <c r="C25" s="16">
        <f>+(500-C24)/100*46</f>
        <v>11.5</v>
      </c>
      <c r="D25" s="11"/>
      <c r="F25" s="17" t="s">
        <v>67</v>
      </c>
      <c r="G25" s="16">
        <f>+(500-G24)/100*51.6</f>
        <v>17.028000000000002</v>
      </c>
    </row>
    <row r="26" spans="2:7" ht="13.5">
      <c r="B26" s="5" t="s">
        <v>52</v>
      </c>
      <c r="C26" s="18">
        <f>+C24+C25</f>
        <v>486.5</v>
      </c>
      <c r="D26" s="19"/>
      <c r="E26" s="15" t="s">
        <v>68</v>
      </c>
      <c r="F26" s="5" t="s">
        <v>52</v>
      </c>
      <c r="G26" s="18">
        <f>+G24+G25</f>
        <v>484.028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7"/>
  <sheetViews>
    <sheetView tabSelected="1" workbookViewId="0" topLeftCell="A1">
      <selection activeCell="H1" sqref="H1"/>
    </sheetView>
  </sheetViews>
  <sheetFormatPr defaultColWidth="8.8515625" defaultRowHeight="15"/>
  <cols>
    <col min="1" max="1" width="16.421875" style="0" bestFit="1" customWidth="1"/>
    <col min="2" max="2" width="17.7109375" style="0" bestFit="1" customWidth="1"/>
    <col min="3" max="3" width="21.28125" style="0" customWidth="1"/>
    <col min="4" max="4" width="2.28125" style="0" bestFit="1" customWidth="1"/>
    <col min="5" max="5" width="8.140625" style="0" bestFit="1" customWidth="1"/>
    <col min="6" max="6" width="17.7109375" style="0" bestFit="1" customWidth="1"/>
    <col min="7" max="7" width="9.7109375" style="0" bestFit="1" customWidth="1"/>
  </cols>
  <sheetData>
    <row r="1" spans="1:7" ht="13.5">
      <c r="A1" s="21"/>
      <c r="B1" s="4"/>
      <c r="C1" s="5" t="s">
        <v>29</v>
      </c>
      <c r="D1" s="5"/>
      <c r="E1" s="5"/>
      <c r="F1" s="21"/>
      <c r="G1" s="21"/>
    </row>
    <row r="2" spans="1:7" ht="13.5">
      <c r="A2" s="21"/>
      <c r="B2" s="4"/>
      <c r="C2" s="5" t="s">
        <v>30</v>
      </c>
      <c r="D2" s="5"/>
      <c r="E2" s="21"/>
      <c r="F2" s="21"/>
      <c r="G2" s="21"/>
    </row>
    <row r="3" spans="1:7" ht="13.5">
      <c r="A3" s="21"/>
      <c r="B3" s="4"/>
      <c r="C3" s="5" t="s">
        <v>31</v>
      </c>
      <c r="D3" s="5"/>
      <c r="E3" s="21"/>
      <c r="F3" s="21"/>
      <c r="G3" s="21"/>
    </row>
    <row r="4" spans="1:7" ht="18">
      <c r="A4" s="21"/>
      <c r="B4" s="4"/>
      <c r="C4" s="5" t="s">
        <v>32</v>
      </c>
      <c r="D4" s="7"/>
      <c r="E4" s="21"/>
      <c r="F4" s="21"/>
      <c r="G4" s="21"/>
    </row>
    <row r="5" spans="1:7" ht="15">
      <c r="A5" s="8"/>
      <c r="B5" s="4"/>
      <c r="C5" s="9" t="s">
        <v>69</v>
      </c>
      <c r="D5" s="9"/>
      <c r="E5" s="9"/>
      <c r="F5" s="11"/>
      <c r="G5" s="11"/>
    </row>
    <row r="6" spans="1:7" ht="13.5">
      <c r="A6" s="21"/>
      <c r="B6" s="4"/>
      <c r="C6" s="11"/>
      <c r="D6" s="14"/>
      <c r="E6" s="14"/>
      <c r="F6" s="11"/>
      <c r="G6" s="11"/>
    </row>
    <row r="7" spans="1:7" ht="13.5">
      <c r="A7" s="12" t="s">
        <v>34</v>
      </c>
      <c r="B7" s="13" t="s">
        <v>35</v>
      </c>
      <c r="C7" s="13" t="s">
        <v>36</v>
      </c>
      <c r="D7" s="14"/>
      <c r="E7" s="12" t="s">
        <v>34</v>
      </c>
      <c r="F7" s="13" t="s">
        <v>35</v>
      </c>
      <c r="G7" s="13" t="s">
        <v>36</v>
      </c>
    </row>
    <row r="8" spans="1:7" ht="13.5">
      <c r="A8" s="15" t="s">
        <v>39</v>
      </c>
      <c r="B8" s="16" t="s">
        <v>40</v>
      </c>
      <c r="C8" s="16">
        <v>96</v>
      </c>
      <c r="D8" s="11"/>
      <c r="E8" s="15" t="s">
        <v>16</v>
      </c>
      <c r="F8" s="16" t="s">
        <v>57</v>
      </c>
      <c r="G8" s="16">
        <v>95</v>
      </c>
    </row>
    <row r="9" spans="1:7" ht="13.5">
      <c r="A9" s="21"/>
      <c r="B9" s="16" t="s">
        <v>42</v>
      </c>
      <c r="C9" s="16">
        <v>94</v>
      </c>
      <c r="D9" s="11"/>
      <c r="E9" s="21"/>
      <c r="F9" s="16" t="s">
        <v>59</v>
      </c>
      <c r="G9" s="16">
        <v>97</v>
      </c>
    </row>
    <row r="10" spans="1:7" ht="13.5">
      <c r="A10" s="21"/>
      <c r="B10" s="16" t="s">
        <v>44</v>
      </c>
      <c r="C10" s="16">
        <v>96</v>
      </c>
      <c r="D10" s="22" t="s">
        <v>70</v>
      </c>
      <c r="E10" s="21"/>
      <c r="F10" s="16" t="s">
        <v>61</v>
      </c>
      <c r="G10" s="16">
        <v>97</v>
      </c>
    </row>
    <row r="11" spans="1:7" ht="13.5">
      <c r="A11" s="21"/>
      <c r="B11" s="16" t="s">
        <v>46</v>
      </c>
      <c r="C11" s="16">
        <v>94</v>
      </c>
      <c r="D11" s="11"/>
      <c r="E11" s="21"/>
      <c r="F11" s="16" t="s">
        <v>63</v>
      </c>
      <c r="G11" s="16">
        <v>94</v>
      </c>
    </row>
    <row r="12" spans="1:7" ht="13.5">
      <c r="A12" s="21"/>
      <c r="B12" s="16" t="s">
        <v>48</v>
      </c>
      <c r="C12" s="16">
        <v>90</v>
      </c>
      <c r="D12" s="14"/>
      <c r="E12" s="21"/>
      <c r="F12" s="16" t="s">
        <v>65</v>
      </c>
      <c r="G12" s="16">
        <v>96</v>
      </c>
    </row>
    <row r="13" spans="1:7" ht="13.5">
      <c r="A13" s="21"/>
      <c r="B13" s="5" t="s">
        <v>49</v>
      </c>
      <c r="C13" s="16">
        <v>470</v>
      </c>
      <c r="D13" s="14"/>
      <c r="E13" s="21"/>
      <c r="F13" s="5" t="s">
        <v>49</v>
      </c>
      <c r="G13" s="16">
        <v>479</v>
      </c>
    </row>
    <row r="14" spans="1:7" ht="13.5">
      <c r="A14" s="21"/>
      <c r="B14" s="17" t="s">
        <v>51</v>
      </c>
      <c r="C14" s="16">
        <v>8.4</v>
      </c>
      <c r="D14" s="11"/>
      <c r="E14" s="21"/>
      <c r="F14" s="17" t="s">
        <v>67</v>
      </c>
      <c r="G14" s="16">
        <v>10.836</v>
      </c>
    </row>
    <row r="15" spans="1:7" ht="13.5">
      <c r="A15" s="21"/>
      <c r="B15" s="5" t="s">
        <v>52</v>
      </c>
      <c r="C15" s="23">
        <v>478.4</v>
      </c>
      <c r="D15" s="19"/>
      <c r="E15" s="15" t="s">
        <v>71</v>
      </c>
      <c r="F15" s="5" t="s">
        <v>52</v>
      </c>
      <c r="G15" s="23">
        <v>489.836</v>
      </c>
    </row>
    <row r="16" spans="1:7" ht="13.5">
      <c r="A16" s="21"/>
      <c r="B16" s="24"/>
      <c r="C16" s="24"/>
      <c r="D16" s="25"/>
      <c r="E16" s="25"/>
      <c r="F16" s="25"/>
      <c r="G16" s="25"/>
    </row>
    <row r="17" spans="1:7" ht="15">
      <c r="A17" s="8"/>
      <c r="B17" s="4"/>
      <c r="C17" s="9" t="s">
        <v>72</v>
      </c>
      <c r="D17" s="9"/>
      <c r="E17" s="9"/>
      <c r="F17" s="11"/>
      <c r="G17" s="11"/>
    </row>
    <row r="18" spans="1:7" ht="13.5">
      <c r="A18" s="21"/>
      <c r="B18" s="4"/>
      <c r="C18" s="11"/>
      <c r="D18" s="14"/>
      <c r="E18" s="14"/>
      <c r="F18" s="11"/>
      <c r="G18" s="11"/>
    </row>
    <row r="19" spans="1:7" ht="13.5">
      <c r="A19" s="12" t="s">
        <v>34</v>
      </c>
      <c r="B19" s="13" t="s">
        <v>35</v>
      </c>
      <c r="C19" s="13" t="s">
        <v>36</v>
      </c>
      <c r="D19" s="14"/>
      <c r="E19" s="12" t="s">
        <v>34</v>
      </c>
      <c r="F19" s="13" t="s">
        <v>35</v>
      </c>
      <c r="G19" s="13" t="s">
        <v>36</v>
      </c>
    </row>
    <row r="20" spans="1:7" ht="13.5">
      <c r="A20" s="15" t="s">
        <v>1</v>
      </c>
      <c r="B20" s="15" t="s">
        <v>38</v>
      </c>
      <c r="C20" s="16">
        <v>95</v>
      </c>
      <c r="D20" s="11"/>
      <c r="E20" s="15" t="s">
        <v>55</v>
      </c>
      <c r="F20" s="16" t="s">
        <v>56</v>
      </c>
      <c r="G20" s="16">
        <v>97</v>
      </c>
    </row>
    <row r="21" spans="1:7" ht="13.5">
      <c r="A21" s="21"/>
      <c r="B21" s="15" t="s">
        <v>41</v>
      </c>
      <c r="C21" s="16">
        <v>98</v>
      </c>
      <c r="D21" s="11"/>
      <c r="E21" s="21"/>
      <c r="F21" s="16" t="s">
        <v>58</v>
      </c>
      <c r="G21" s="16">
        <v>97</v>
      </c>
    </row>
    <row r="22" spans="1:7" ht="13.5">
      <c r="A22" s="21"/>
      <c r="B22" s="15" t="s">
        <v>43</v>
      </c>
      <c r="C22" s="16">
        <v>91</v>
      </c>
      <c r="D22" s="11"/>
      <c r="E22" s="21"/>
      <c r="F22" s="16" t="s">
        <v>60</v>
      </c>
      <c r="G22" s="16">
        <v>97</v>
      </c>
    </row>
    <row r="23" spans="1:7" ht="13.5">
      <c r="A23" s="21"/>
      <c r="B23" s="15" t="s">
        <v>45</v>
      </c>
      <c r="C23" s="16">
        <v>95</v>
      </c>
      <c r="D23" s="11"/>
      <c r="E23" s="21"/>
      <c r="F23" s="16" t="s">
        <v>62</v>
      </c>
      <c r="G23" s="16">
        <v>96</v>
      </c>
    </row>
    <row r="24" spans="1:7" ht="13.5">
      <c r="A24" s="21"/>
      <c r="B24" s="15" t="s">
        <v>47</v>
      </c>
      <c r="C24" s="16">
        <v>99</v>
      </c>
      <c r="D24" s="14"/>
      <c r="E24" s="21"/>
      <c r="F24" s="16" t="s">
        <v>64</v>
      </c>
      <c r="G24" s="16">
        <v>94</v>
      </c>
    </row>
    <row r="25" spans="1:7" ht="13.5">
      <c r="A25" s="21"/>
      <c r="B25" s="5" t="s">
        <v>49</v>
      </c>
      <c r="C25" s="16">
        <v>478</v>
      </c>
      <c r="D25" s="14"/>
      <c r="E25" s="21"/>
      <c r="F25" s="5" t="s">
        <v>49</v>
      </c>
      <c r="G25" s="16">
        <v>481</v>
      </c>
    </row>
    <row r="26" spans="1:7" ht="13.5">
      <c r="A26" s="21"/>
      <c r="B26" s="17" t="s">
        <v>50</v>
      </c>
      <c r="C26" s="16">
        <v>8.36</v>
      </c>
      <c r="D26" s="11"/>
      <c r="E26" s="21"/>
      <c r="F26" s="17" t="s">
        <v>66</v>
      </c>
      <c r="G26" s="16">
        <v>8.74</v>
      </c>
    </row>
    <row r="27" spans="1:7" ht="13.5">
      <c r="A27" s="21"/>
      <c r="B27" s="5" t="s">
        <v>52</v>
      </c>
      <c r="C27" s="26">
        <v>486.36</v>
      </c>
      <c r="D27" s="19"/>
      <c r="E27" s="15"/>
      <c r="F27" s="5" t="s">
        <v>52</v>
      </c>
      <c r="G27" s="23">
        <v>489.74</v>
      </c>
    </row>
  </sheetData>
  <sheetProtection/>
  <printOptions/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Marie Ralph</cp:lastModifiedBy>
  <dcterms:created xsi:type="dcterms:W3CDTF">2019-03-26T12:53:13Z</dcterms:created>
  <dcterms:modified xsi:type="dcterms:W3CDTF">2019-04-06T18:26:14Z</dcterms:modified>
  <cp:category/>
  <cp:version/>
  <cp:contentType/>
  <cp:contentStatus/>
</cp:coreProperties>
</file>